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31"/>
  <workbookPr defaultThemeVersion="124226"/>
  <bookViews>
    <workbookView xWindow="96" yWindow="36" windowWidth="16260" windowHeight="7152"/>
  </bookViews>
  <sheets>
    <sheet name="ORÇAMENTO" sheetId="1" r:id="rId1"/>
    <sheet name="CRONOGRAMA" sheetId="2" r:id="rId2"/>
  </sheets>
  <externalReferences>
    <externalReference r:id="rId3"/>
  </externalReferences>
  <definedNames>
    <definedName name="_xlnm.Print_Area" localSheetId="1">CRONOGRAMA!$A$1:$P$23</definedName>
    <definedName name="_xlnm.Print_Area" localSheetId="0">ORÇAMENTO!$A$1:$I$251</definedName>
    <definedName name="_xlnm.Print_Titles" localSheetId="1">CRONOGRAMA!$A:$D,CRONOGRAMA!$1:$6</definedName>
    <definedName name="_xlnm.Print_Titles" localSheetId="0">ORÇAMENTO!$1:$8</definedName>
  </definedNames>
  <calcPr calcId="171026"/>
</workbook>
</file>

<file path=xl/calcChain.xml><?xml version="1.0" encoding="utf-8"?>
<calcChain xmlns="http://schemas.openxmlformats.org/spreadsheetml/2006/main">
  <c r="B9" i="2" l="1"/>
  <c r="D9" i="2"/>
  <c r="F9" i="2"/>
  <c r="F10" i="2"/>
  <c r="F12" i="2"/>
  <c r="F13" i="2"/>
  <c r="F15" i="2"/>
  <c r="F17" i="2"/>
  <c r="F18" i="2"/>
  <c r="B10" i="2"/>
  <c r="D10" i="2"/>
  <c r="H10" i="2"/>
  <c r="B11" i="2"/>
  <c r="D11" i="2"/>
  <c r="H11" i="2"/>
  <c r="L11" i="2"/>
  <c r="B12" i="2"/>
  <c r="D12" i="2"/>
  <c r="N12" i="2"/>
  <c r="P12" i="2"/>
  <c r="P13" i="2"/>
  <c r="P15" i="2"/>
  <c r="P17" i="2"/>
  <c r="B13" i="2"/>
  <c r="D13" i="2"/>
  <c r="H13" i="2"/>
  <c r="J13" i="2"/>
  <c r="L13" i="2"/>
  <c r="B14" i="2"/>
  <c r="D14" i="2"/>
  <c r="J14" i="2"/>
  <c r="L14" i="2"/>
  <c r="N14" i="2"/>
  <c r="B15" i="2"/>
  <c r="D15" i="2"/>
  <c r="H15" i="2"/>
  <c r="L15" i="2"/>
  <c r="N15" i="2"/>
  <c r="B16" i="2"/>
  <c r="D16" i="2"/>
  <c r="J16" i="2"/>
  <c r="L16" i="2"/>
  <c r="N16" i="2"/>
  <c r="H245" i="1"/>
  <c r="I245" i="1"/>
  <c r="H244" i="1"/>
  <c r="I244" i="1"/>
  <c r="H243" i="1"/>
  <c r="I243" i="1"/>
  <c r="H242" i="1"/>
  <c r="I242" i="1"/>
  <c r="H240" i="1"/>
  <c r="I240" i="1"/>
  <c r="H239" i="1"/>
  <c r="I239" i="1"/>
  <c r="H238" i="1"/>
  <c r="I238" i="1"/>
  <c r="H236" i="1"/>
  <c r="I236" i="1"/>
  <c r="H235" i="1"/>
  <c r="I235" i="1"/>
  <c r="H234" i="1"/>
  <c r="I234" i="1"/>
  <c r="H233" i="1"/>
  <c r="I233" i="1"/>
  <c r="G232" i="1"/>
  <c r="G231" i="1"/>
  <c r="G230" i="1"/>
  <c r="H229" i="1"/>
  <c r="I229" i="1"/>
  <c r="H228" i="1"/>
  <c r="I228" i="1"/>
  <c r="H227" i="1"/>
  <c r="I227" i="1"/>
  <c r="H226" i="1"/>
  <c r="I226" i="1"/>
  <c r="H225" i="1"/>
  <c r="I225" i="1"/>
  <c r="H224" i="1"/>
  <c r="I224" i="1"/>
  <c r="H223" i="1"/>
  <c r="I223" i="1"/>
  <c r="H222" i="1"/>
  <c r="I222" i="1"/>
  <c r="H221" i="1"/>
  <c r="I221" i="1"/>
  <c r="G220" i="1"/>
  <c r="G219" i="1"/>
  <c r="G218" i="1"/>
  <c r="G217" i="1"/>
  <c r="G216" i="1"/>
  <c r="H215" i="1"/>
  <c r="I215" i="1"/>
  <c r="H214" i="1"/>
  <c r="I214" i="1"/>
  <c r="H210" i="1"/>
  <c r="I210" i="1"/>
  <c r="H209" i="1"/>
  <c r="I209" i="1"/>
  <c r="H208" i="1"/>
  <c r="I208" i="1"/>
  <c r="H207" i="1"/>
  <c r="I207" i="1"/>
  <c r="H206" i="1"/>
  <c r="I206" i="1"/>
  <c r="H205" i="1"/>
  <c r="I205" i="1"/>
  <c r="H204" i="1"/>
  <c r="I204" i="1"/>
  <c r="H203" i="1"/>
  <c r="I203" i="1"/>
  <c r="H202" i="1"/>
  <c r="I202" i="1"/>
  <c r="G201" i="1"/>
  <c r="G200" i="1"/>
  <c r="G199" i="1"/>
  <c r="G198" i="1"/>
  <c r="G197" i="1"/>
  <c r="G196" i="1"/>
  <c r="H195" i="1"/>
  <c r="I195" i="1"/>
  <c r="G194" i="1"/>
  <c r="G193" i="1"/>
  <c r="G192" i="1"/>
  <c r="G191" i="1"/>
  <c r="G190" i="1"/>
  <c r="G189" i="1"/>
  <c r="H188" i="1"/>
  <c r="I188" i="1"/>
  <c r="H187" i="1"/>
  <c r="I187" i="1"/>
  <c r="H186" i="1"/>
  <c r="I186" i="1"/>
  <c r="H185" i="1"/>
  <c r="I185" i="1"/>
  <c r="H184" i="1"/>
  <c r="I184" i="1"/>
  <c r="H183" i="1"/>
  <c r="I183" i="1"/>
  <c r="H182" i="1"/>
  <c r="I182" i="1"/>
  <c r="H181" i="1"/>
  <c r="I181" i="1"/>
  <c r="H180" i="1"/>
  <c r="I180" i="1"/>
  <c r="H179" i="1"/>
  <c r="I179" i="1"/>
  <c r="H178" i="1"/>
  <c r="I178" i="1"/>
  <c r="H177" i="1"/>
  <c r="I177" i="1"/>
  <c r="H176" i="1"/>
  <c r="I176" i="1"/>
  <c r="G174" i="1"/>
  <c r="G173" i="1"/>
  <c r="G172" i="1"/>
  <c r="H171" i="1"/>
  <c r="I171" i="1"/>
  <c r="H170" i="1"/>
  <c r="I170" i="1"/>
  <c r="G169" i="1"/>
  <c r="G168" i="1"/>
  <c r="G167" i="1"/>
  <c r="G166" i="1"/>
  <c r="G165" i="1"/>
  <c r="H164" i="1"/>
  <c r="I164" i="1"/>
  <c r="H163" i="1"/>
  <c r="I163" i="1"/>
  <c r="H162" i="1"/>
  <c r="I162" i="1"/>
  <c r="H161" i="1"/>
  <c r="I161" i="1"/>
  <c r="G160" i="1"/>
  <c r="G159" i="1"/>
  <c r="G158" i="1"/>
  <c r="G157" i="1"/>
  <c r="G156" i="1"/>
  <c r="G155" i="1"/>
  <c r="H154" i="1"/>
  <c r="I154" i="1"/>
  <c r="G153" i="1"/>
  <c r="G152" i="1"/>
  <c r="G151" i="1"/>
  <c r="G150" i="1"/>
  <c r="G149" i="1"/>
  <c r="G148" i="1"/>
  <c r="H147" i="1"/>
  <c r="I147" i="1"/>
  <c r="G146" i="1"/>
  <c r="G145" i="1"/>
  <c r="G144" i="1"/>
  <c r="G143" i="1"/>
  <c r="G142" i="1"/>
  <c r="G141" i="1"/>
  <c r="H140" i="1"/>
  <c r="I140" i="1"/>
  <c r="H139" i="1"/>
  <c r="I139" i="1"/>
  <c r="G138" i="1"/>
  <c r="G137" i="1"/>
  <c r="G136" i="1"/>
  <c r="G135" i="1"/>
  <c r="G134" i="1"/>
  <c r="G133" i="1"/>
  <c r="H132" i="1"/>
  <c r="I132" i="1"/>
  <c r="H131" i="1"/>
  <c r="I131" i="1"/>
  <c r="H130" i="1"/>
  <c r="I130" i="1"/>
  <c r="H129" i="1"/>
  <c r="I129" i="1"/>
  <c r="H128" i="1"/>
  <c r="I128" i="1"/>
  <c r="H127" i="1"/>
  <c r="I127" i="1"/>
  <c r="H126" i="1"/>
  <c r="I126" i="1"/>
  <c r="H125" i="1"/>
  <c r="I125" i="1"/>
  <c r="H124" i="1"/>
  <c r="I124" i="1"/>
  <c r="H123" i="1"/>
  <c r="I123" i="1"/>
  <c r="H122" i="1"/>
  <c r="I122" i="1"/>
  <c r="H121" i="1"/>
  <c r="I121" i="1"/>
  <c r="G119" i="1"/>
  <c r="G118" i="1"/>
  <c r="G117" i="1"/>
  <c r="G116" i="1"/>
  <c r="G115" i="1"/>
  <c r="G114" i="1"/>
  <c r="G113" i="1"/>
  <c r="H112" i="1"/>
  <c r="I112" i="1"/>
  <c r="G111" i="1"/>
  <c r="G110" i="1"/>
  <c r="H109" i="1"/>
  <c r="I109" i="1"/>
  <c r="G108" i="1"/>
  <c r="G107" i="1"/>
  <c r="H106" i="1"/>
  <c r="I106" i="1"/>
  <c r="H105" i="1"/>
  <c r="I105" i="1"/>
  <c r="G104" i="1"/>
  <c r="G103" i="1"/>
  <c r="H102" i="1"/>
  <c r="I102" i="1"/>
  <c r="H101" i="1"/>
  <c r="I101" i="1"/>
  <c r="G100" i="1"/>
  <c r="G99" i="1"/>
  <c r="H98" i="1"/>
  <c r="I98" i="1"/>
  <c r="H97" i="1"/>
  <c r="I97" i="1"/>
  <c r="H93" i="1"/>
  <c r="I93" i="1"/>
  <c r="H92" i="1"/>
  <c r="I92" i="1"/>
  <c r="H91" i="1"/>
  <c r="I91" i="1"/>
  <c r="H90" i="1"/>
  <c r="I90" i="1"/>
  <c r="G89" i="1"/>
  <c r="G88" i="1"/>
  <c r="G87" i="1"/>
  <c r="G86" i="1"/>
  <c r="G85" i="1"/>
  <c r="G84" i="1"/>
  <c r="G83" i="1"/>
  <c r="H82" i="1"/>
  <c r="I82" i="1"/>
  <c r="H81" i="1"/>
  <c r="I81" i="1"/>
  <c r="H80" i="1"/>
  <c r="I80" i="1"/>
  <c r="H79" i="1"/>
  <c r="I79" i="1"/>
  <c r="H78" i="1"/>
  <c r="I78" i="1"/>
  <c r="H77" i="1"/>
  <c r="I77" i="1"/>
  <c r="G76" i="1"/>
  <c r="G75" i="1"/>
  <c r="G74" i="1"/>
  <c r="G73" i="1"/>
  <c r="G72" i="1"/>
  <c r="G71" i="1"/>
  <c r="G70" i="1"/>
  <c r="G69" i="1"/>
  <c r="G68" i="1"/>
  <c r="H67" i="1"/>
  <c r="I67" i="1"/>
  <c r="H66" i="1"/>
  <c r="I66" i="1"/>
  <c r="H65" i="1"/>
  <c r="I65" i="1"/>
  <c r="H64" i="1"/>
  <c r="I64" i="1"/>
  <c r="H63" i="1"/>
  <c r="I63" i="1"/>
  <c r="H60" i="1"/>
  <c r="I60" i="1"/>
  <c r="H59" i="1"/>
  <c r="I59" i="1"/>
  <c r="H58" i="1"/>
  <c r="I58" i="1"/>
  <c r="H57" i="1"/>
  <c r="I57" i="1"/>
  <c r="H56" i="1"/>
  <c r="I56" i="1"/>
  <c r="H55" i="1"/>
  <c r="I55" i="1"/>
  <c r="H54" i="1"/>
  <c r="I54" i="1"/>
  <c r="H53" i="1"/>
  <c r="I53" i="1"/>
  <c r="H52" i="1"/>
  <c r="I52" i="1"/>
  <c r="H51" i="1"/>
  <c r="I51" i="1"/>
  <c r="H50" i="1"/>
  <c r="I50" i="1"/>
  <c r="H47" i="1"/>
  <c r="I47" i="1"/>
  <c r="H46" i="1"/>
  <c r="I46" i="1"/>
  <c r="H45" i="1"/>
  <c r="I45" i="1"/>
  <c r="H44" i="1"/>
  <c r="I44" i="1"/>
  <c r="H43" i="1"/>
  <c r="I43" i="1"/>
  <c r="H42" i="1"/>
  <c r="I42" i="1"/>
  <c r="H41" i="1"/>
  <c r="I41" i="1"/>
  <c r="H40" i="1"/>
  <c r="I40" i="1"/>
  <c r="H39" i="1"/>
  <c r="I39" i="1"/>
  <c r="H38" i="1"/>
  <c r="I38" i="1"/>
  <c r="H37" i="1"/>
  <c r="I37" i="1"/>
  <c r="H34" i="1"/>
  <c r="I34" i="1"/>
  <c r="H33" i="1"/>
  <c r="I33" i="1"/>
  <c r="H32" i="1"/>
  <c r="I32" i="1"/>
  <c r="H30" i="1"/>
  <c r="I30" i="1"/>
  <c r="H29" i="1"/>
  <c r="I29" i="1"/>
  <c r="H28" i="1"/>
  <c r="I28" i="1"/>
  <c r="H27" i="1"/>
  <c r="I27" i="1"/>
  <c r="H23" i="1"/>
  <c r="I23" i="1"/>
  <c r="H22" i="1"/>
  <c r="I22" i="1"/>
  <c r="H21" i="1"/>
  <c r="I21" i="1"/>
  <c r="H20" i="1"/>
  <c r="I20" i="1"/>
  <c r="H17" i="1"/>
  <c r="I17" i="1"/>
  <c r="H16" i="1"/>
  <c r="I16" i="1"/>
  <c r="H15" i="1"/>
  <c r="I15" i="1"/>
  <c r="H14" i="1"/>
  <c r="I14" i="1"/>
  <c r="H13" i="1"/>
  <c r="I13" i="1"/>
  <c r="N17" i="2"/>
  <c r="I48" i="1"/>
  <c r="J35" i="1"/>
  <c r="L17" i="2"/>
  <c r="H17" i="2"/>
  <c r="H18" i="2"/>
  <c r="D17" i="2"/>
  <c r="E13" i="2"/>
  <c r="K13" i="2"/>
  <c r="J17" i="2"/>
  <c r="J30" i="1"/>
  <c r="I35" i="1"/>
  <c r="I61" i="1"/>
  <c r="I211" i="1"/>
  <c r="I246" i="1"/>
  <c r="I18" i="1"/>
  <c r="I24" i="1"/>
  <c r="I94" i="1"/>
  <c r="E12" i="2"/>
  <c r="I14" i="2"/>
  <c r="E9" i="2"/>
  <c r="M14" i="2"/>
  <c r="G11" i="2"/>
  <c r="E15" i="2"/>
  <c r="G15" i="2"/>
  <c r="G13" i="2"/>
  <c r="E10" i="2"/>
  <c r="C16" i="2"/>
  <c r="I16" i="2"/>
  <c r="G10" i="2"/>
  <c r="M9" i="2"/>
  <c r="O10" i="2"/>
  <c r="C11" i="2"/>
  <c r="M11" i="2"/>
  <c r="M12" i="2"/>
  <c r="K15" i="2"/>
  <c r="O15" i="2"/>
  <c r="G9" i="2"/>
  <c r="O9" i="2"/>
  <c r="I10" i="2"/>
  <c r="I11" i="2"/>
  <c r="O11" i="2"/>
  <c r="G12" i="2"/>
  <c r="M13" i="2"/>
  <c r="E14" i="2"/>
  <c r="O14" i="2"/>
  <c r="G16" i="2"/>
  <c r="I9" i="2"/>
  <c r="K10" i="2"/>
  <c r="E11" i="2"/>
  <c r="K11" i="2"/>
  <c r="I12" i="2"/>
  <c r="O12" i="2"/>
  <c r="O13" i="2"/>
  <c r="G14" i="2"/>
  <c r="M15" i="2"/>
  <c r="K9" i="2"/>
  <c r="M10" i="2"/>
  <c r="K12" i="2"/>
  <c r="I15" i="2"/>
  <c r="E16" i="2"/>
  <c r="O16" i="2"/>
  <c r="C10" i="2"/>
  <c r="M16" i="2"/>
  <c r="I13" i="2"/>
  <c r="C13" i="2"/>
  <c r="K14" i="2"/>
  <c r="J18" i="2"/>
  <c r="L18" i="2"/>
  <c r="N18" i="2"/>
  <c r="P18" i="2"/>
  <c r="C12" i="2"/>
  <c r="C9" i="2"/>
  <c r="C14" i="2"/>
  <c r="C15" i="2"/>
  <c r="K16" i="2"/>
  <c r="I247" i="1"/>
  <c r="O17" i="2"/>
  <c r="E17" i="2"/>
  <c r="E18" i="2"/>
  <c r="M17" i="2"/>
  <c r="G17" i="2"/>
  <c r="G18" i="2"/>
  <c r="C17" i="2"/>
  <c r="K17" i="2"/>
  <c r="I17" i="2"/>
  <c r="I18" i="2"/>
  <c r="K18" i="2"/>
  <c r="M18" i="2"/>
  <c r="O18" i="2"/>
</calcChain>
</file>

<file path=xl/sharedStrings.xml><?xml version="1.0" encoding="utf-8"?>
<sst xmlns="http://schemas.openxmlformats.org/spreadsheetml/2006/main" count="623" uniqueCount="457">
  <si>
    <t>PLANILHA DE ORÇAMENTO</t>
  </si>
  <si>
    <t>BDI=</t>
  </si>
  <si>
    <t>Obra: REFORMA DO CENTRO COMUNITÁRIO P. A. CONQUISTA DO PARAÍSO</t>
  </si>
  <si>
    <t>Município: Candiota/RS</t>
  </si>
  <si>
    <t>Referência de preço</t>
  </si>
  <si>
    <t>Local: P.A. Conquista do Paraíso</t>
  </si>
  <si>
    <t>Sinapi Porto Alegre - 07/2015</t>
  </si>
  <si>
    <t>Item</t>
  </si>
  <si>
    <t>DISCRIMINAÇÃO DE SERVIÇOS</t>
  </si>
  <si>
    <t>Quant.</t>
  </si>
  <si>
    <t>Unid</t>
  </si>
  <si>
    <t>Preços (R$)</t>
  </si>
  <si>
    <t>SINAPI</t>
  </si>
  <si>
    <t>Preço S/BDI</t>
  </si>
  <si>
    <t>Preço C/BDI</t>
  </si>
  <si>
    <t>Unitário</t>
  </si>
  <si>
    <t xml:space="preserve">Total </t>
  </si>
  <si>
    <t>1.0</t>
  </si>
  <si>
    <t>SERVIÇOS INICIAIS</t>
  </si>
  <si>
    <t>1.1</t>
  </si>
  <si>
    <t>PLACA DE OBRA EM CHAPA DE ACO GALVANIZADO</t>
  </si>
  <si>
    <t>M²</t>
  </si>
  <si>
    <t>74209/001</t>
  </si>
  <si>
    <t>1.2</t>
  </si>
  <si>
    <t>RETIRADA DE TELHAS ONDULADAS</t>
  </si>
  <si>
    <t>1.3</t>
  </si>
  <si>
    <t>DEMOLICAO DE ALVENARIA DE TIJOLOS  MACICOS  S/REAPROVEITAMENTO</t>
  </si>
  <si>
    <t>M³</t>
  </si>
  <si>
    <t>73899/001</t>
  </si>
  <si>
    <t>1.4</t>
  </si>
  <si>
    <t xml:space="preserve">RETIRADA DE ESQUADRIAS METALICAS </t>
  </si>
  <si>
    <t>1.5</t>
  </si>
  <si>
    <t>RETIRADAS DE DIVISORIAS EM CHAPAS OU TABUAS, COM RETIRADA DO ENTARUGAMENTO</t>
  </si>
  <si>
    <t>SUB-TOTAL - SERVIÇOS INICIAIS</t>
  </si>
  <si>
    <t>2.0</t>
  </si>
  <si>
    <t>ALVENARIA E DIVISÓRIAS</t>
  </si>
  <si>
    <t>2.1</t>
  </si>
  <si>
    <t>ALVENARIA EM TIJOLO CERAMICO MACICO 5X10X20CM 1 1/2 VEZ (ESPESSURA 30CM) ASSENTADO COM ARGAMASSA TRACO 1:2:8 (CIMENTO, CAL E AREIA)</t>
  </si>
  <si>
    <t>2.2</t>
  </si>
  <si>
    <t xml:space="preserve">ALVENARIA EM TIJOLO CERAMICO MACICO 5X10X20CM 1 VEZ (ESPESSURA 20CM),ASSENTADO COM ARGAMASSA TRACO 1:2:8 (CIMENTO, CAL E AREIA) </t>
  </si>
  <si>
    <t>2.3</t>
  </si>
  <si>
    <t>DIVISORIA EM MARMORITE ESPESSURA 35MM, CHUMBAMENTO NO PISO E PAREDE COM ARGAMASSA DE CIMENTO E AREIA, POLIMENTO MANUAL, EXCLUSIVE FERRAGENS</t>
  </si>
  <si>
    <t>73774/001</t>
  </si>
  <si>
    <t>2.4</t>
  </si>
  <si>
    <t xml:space="preserve">CANTONEIRA DE ALUMINIO 1"X1, PARA PROTECAO DE QUINA DE PAREDE </t>
  </si>
  <si>
    <t>M</t>
  </si>
  <si>
    <t>73908/002</t>
  </si>
  <si>
    <t>SUB-TOTAL -ALVENARIA E DIVISÓRIAS</t>
  </si>
  <si>
    <t>3.0</t>
  </si>
  <si>
    <t>PAVIMENTAÇÃO</t>
  </si>
  <si>
    <t>3.1</t>
  </si>
  <si>
    <t>PISO</t>
  </si>
  <si>
    <t>3.1.1</t>
  </si>
  <si>
    <t>ATERRO INTERNO (EDIFICACOES) COMPACTADO MANUALMENTE</t>
  </si>
  <si>
    <t>3.1.2</t>
  </si>
  <si>
    <t>LASTRO DE BRITA</t>
  </si>
  <si>
    <t>74164/004</t>
  </si>
  <si>
    <t>3.1.3</t>
  </si>
  <si>
    <t>CONTRAPISO/LASTRO DE CONCRETO NAO-ESTRUTURAL, E=5CM, PREPARO  COM BETONEIRA</t>
  </si>
  <si>
    <t>73907/003</t>
  </si>
  <si>
    <t>3.1.4</t>
  </si>
  <si>
    <t>REVESTIMENTO CERÂMICO PARA PISO COM PLACAS TIPO GRÊS DE DIMENSÕES 45X45 CM APLICADA EM AMBIENTES DE ÁREA MAIOR QUE 10 M2. AF_06/2014</t>
  </si>
  <si>
    <t>3.2</t>
  </si>
  <si>
    <t>CALÇADA EXTERNA</t>
  </si>
  <si>
    <t>3.2.1</t>
  </si>
  <si>
    <t>3.2.2</t>
  </si>
  <si>
    <t>3.2.3</t>
  </si>
  <si>
    <t xml:space="preserve">CONTRAPISO/LASTRO DE CONCRETO NAO-ESTRUTURAL, E=5CM, PREPARO </t>
  </si>
  <si>
    <t>SUB-TOTAL - PAVIMENTAÇÃO</t>
  </si>
  <si>
    <t>4.0</t>
  </si>
  <si>
    <t>FORRO E COBERTURA</t>
  </si>
  <si>
    <t>4.1</t>
  </si>
  <si>
    <t>BARROTEAMENTO PARA FORRO, COM PEÇAS DE MADEIRA 2,5X10CM, ESPACADAS DE 50CM</t>
  </si>
  <si>
    <t>4.2</t>
  </si>
  <si>
    <t>FORRO DE PVC EM REGUA DE 100 MM (COM COLOCACAO, EXCLUSIVE ESTRUTURA DE SUPORTE)</t>
  </si>
  <si>
    <t>4.3</t>
  </si>
  <si>
    <t xml:space="preserve"> FORMA PARA ESTRUTURAS DE CONCRETO (PILAR, VIGA E LAJE) EM CHAPA DE MADEIRA COMPENSADA RESINADA, DE 1,10 X 2,20, ESPESSURA = 12 MM, 05 UTILIZACOES. (FABRICACAO, MONTAGEM E DESMONTAGEM)</t>
  </si>
  <si>
    <t>4.4</t>
  </si>
  <si>
    <t>ARMACAO ACO CA-50, DIAM. 6,3 (1/4) À 12,5MM(1/2) -FORNECIMENTO/ CORTE( KG PERDA DE 10%) / DOBRA / COLOCAÇÃO.</t>
  </si>
  <si>
    <t>KG</t>
  </si>
  <si>
    <t xml:space="preserve">74254/002 </t>
  </si>
  <si>
    <t>4.5</t>
  </si>
  <si>
    <t>ARMACAO DE ACO CA-60 DIAM. 3,4 A 6,0MM.- FORNECIMENTO / CORTE (C/PERDA KG DE 10%) / DOBRA / COLOCAÇÃO</t>
  </si>
  <si>
    <t xml:space="preserve">73942/002 </t>
  </si>
  <si>
    <t>4.6</t>
  </si>
  <si>
    <t>CONCRETO FCK=20MPA, VIRADO EM BETONEIRA, SEM LANCAMENTO</t>
  </si>
  <si>
    <t>73972/002</t>
  </si>
  <si>
    <t>4.7</t>
  </si>
  <si>
    <t xml:space="preserve">LANCAMENTO/APLICACAO MANUAL DE CONCRETO EM ESTRUTURAS </t>
  </si>
  <si>
    <t>74157/003</t>
  </si>
  <si>
    <t>4.8</t>
  </si>
  <si>
    <t>LAJE PRE-MOLDADA P/FORRO, SOBRECARGA 100KG/M2, VAOS ATE 3,50M/E=8CM, C/LAJOTAS E CAP.C/CONC FCK=20MPA, 3CM, INTER-EIXO 38CM, C/ESCORAMENTO ( REAPR.3X) E FERRAGEM NEGATIVA</t>
  </si>
  <si>
    <t>74202/001</t>
  </si>
  <si>
    <t>4.9</t>
  </si>
  <si>
    <t>TELHAMENTO COM TELHA DE FIBROCIMENTO ONDULADA, ESPESSURA 6MM, INCLUSO JUNTAS DE VEDACAO E ACESSORIOS DE FIXACAO, EXCLUINDO MADEIRAMENTO</t>
  </si>
  <si>
    <t>74088/001</t>
  </si>
  <si>
    <t>4.10</t>
  </si>
  <si>
    <t>CUMEEIRA UNIVERSAL PARA TELHA DE FIBROCIMENTO ONDULADA ESPESSURA 6 MM INCLUSO JUNTAS DE VEDACAO E ACESSORIOS DE FIXACAO</t>
  </si>
  <si>
    <t>74045/001</t>
  </si>
  <si>
    <t>4.11</t>
  </si>
  <si>
    <t xml:space="preserve">RUFO EM CHAPA DE ACO GALVANIZADO NUMERO 24, DESENVOLVIMENTO DE 25CM </t>
  </si>
  <si>
    <t>CALHA METALICA</t>
  </si>
  <si>
    <t>SUB-TOTAL - FORRO E COBERTURA</t>
  </si>
  <si>
    <t>72104 CALHA EM CHAPA DE ACO GALVANIZADO NUMERO 24, DESENVOLVIMENTO DE 33CM M CR 26,62</t>
  </si>
  <si>
    <t>5.0</t>
  </si>
  <si>
    <t>REVESTIMENTOS E PINTURAS</t>
  </si>
  <si>
    <t>72105 CALHA EM CHAPA DE ACO GALVANIZADO NUMERO 24, DESENVOLVIMENTO DE 50CM M CR 40,34</t>
  </si>
  <si>
    <t>5.1</t>
  </si>
  <si>
    <t>CHAPISCO APLICADO TANTO EM PILARES E VIGAS DE CONCRETO COMO EM ALVENARIAS DE PAREDES INTERNAS, COM COLHER DE PEDREIRO. ARGAMASSA TRAÇO 1:3 COM PREPARO EM BETONEIRA 400L. AF_06/2014</t>
  </si>
  <si>
    <t>84046 CALHA DE CHAPA GALVANIZADA NUMERO 26, COM DESENVOLVIMENTO DE 10 CM M CR 9,18</t>
  </si>
  <si>
    <t>5.2</t>
  </si>
  <si>
    <t>MASSA ÚNICA, PARA RECEBIMENTO DE PINTURA, EM ARGAMASSA TRAÇO 1:2:8, PREPARO  MECÂNICO COM BETONEIRA 400L, APLICADA MANUALMENTE EM FACES INTERNAS DE PAREDES DE AMBIENTES COM ÁREA MAIOR QUE 10M2, ESPESSURA DE 20MM, COM EXECUÇÃO DE TALISCAS. AF_06/2014</t>
  </si>
  <si>
    <t>0086 RUFO METALICO</t>
  </si>
  <si>
    <t>5.3</t>
  </si>
  <si>
    <t>CHAPISCO APLICADO TANTO EM PILARES E VIGAS DE CONCRETO COMO EM ALVENARIA DE FACHADA COM PRESENÇA DE VÃOS, COM COLHER DE PEDREIRO. ARGAMASSA TRAÇO 1:3 COM PREPARO EM BETONEIRA 400L. AF_06/2014</t>
  </si>
  <si>
    <t>72106 RUFO EM CHAPA DE ACO GALVANIZADO NUMERO 24, DESENVOLVIMENTO DE 16CM M CR 16,67</t>
  </si>
  <si>
    <t>5.4</t>
  </si>
  <si>
    <t xml:space="preserve">EMBOÇO OU MASSA ÚNICA EM ARGAMASSA TRAÇO 1:2:8, PREPARO MECÂNICO COM BETONEIRA 400 L, APLICADA MANUALMENTE EM PANOS DE FACHADA COM PRESENÇA DE VÃOS, ESPESSURA DE 25 MM. AF_06/2014 </t>
  </si>
  <si>
    <t>72107 RUFO EM CHAPA DE ACO GALVANIZADO NUMERO 24, DESENVOLVIMENTO DE 25CM M CR 20,31</t>
  </si>
  <si>
    <t>5.5</t>
  </si>
  <si>
    <t xml:space="preserve">APLICAÇÃO DE FUNDO SELADOR ACRÍLICO EM PAREDES, UMA DEMÃO. AF_06/2014 </t>
  </si>
  <si>
    <t>0087 RUFO/ESPIGAO/RINCAO DIVERSOS</t>
  </si>
  <si>
    <t>5.6</t>
  </si>
  <si>
    <t>APLICAÇÃO MANUAL DE PINTURA COM TINTA LÁTEX ACRÍLICA EM PAREDES, DUAS  DEMÃOS. AF_06/2014</t>
  </si>
  <si>
    <t>73868 RUFOS PARA COBERTURAS EM TELHAS FIBROCIMENTO</t>
  </si>
  <si>
    <t>5.7</t>
  </si>
  <si>
    <t>EMBOÇO, PARA RECEBIMENTO DE CERÂMICA, EM ARGAMASSA TRAÇO 1:2:8, PREPARO MECÂNICO COM BETONEIRA 400L, APLICADO MANUALMENTE EM FACES INTERNAS DE PAREDES DE AMBIENTES COM ÁREA MAIOR QUE 10M2, ESPESSURA DE 20MM, COM EXECUÇÃO DE TALISCAS. AF_06/2014</t>
  </si>
  <si>
    <t>73868/001 RUFO EM FIBROCIMENTO, INCLUSO ACESSORIOS DE FIXACAO E VEDACAO M CR 27,75</t>
  </si>
  <si>
    <t>5.8</t>
  </si>
  <si>
    <t xml:space="preserve"> REVESTIMENTO CERÂMICO PARA PAREDES INTERNAS COM PLACAS TIPO GRÊS OU SEMI-GRÊS DE DIMENSÕES 25X35 CM APLICADAS EM AMBIENTES DE ÁREA MAIOR QUE 5 M² A MEIA ALTURA DAS PAREDES. AF_06/2014</t>
  </si>
  <si>
    <t>5.9</t>
  </si>
  <si>
    <t xml:space="preserve">IMPERMEABILIZACAO DE CALHAS/LAJES DESCOBERTAS, COM EMULSAO ASFALTICA COM ELASTOMEROS, 3 DEMAOS </t>
  </si>
  <si>
    <t>5.10</t>
  </si>
  <si>
    <t>PINTURA ESMALTE BRILHANTE (2 DEMAOS) SOBRE SUPERFICIE METALICA INCLUS IVE PROTECAO COM ZARCAO (1 DEMAO)</t>
  </si>
  <si>
    <t>5.11</t>
  </si>
  <si>
    <t>PINTURA ESMALTE BRILHANTE PARA MADEIRA, DUAS DEMAOS, SOBRE FUNDO NIVELADOR BRANCO</t>
  </si>
  <si>
    <t xml:space="preserve">74065/003 </t>
  </si>
  <si>
    <t>SUB-TOTAL -REVESTIMENTOS E PINTURAS</t>
  </si>
  <si>
    <t>6.0</t>
  </si>
  <si>
    <t>ABERTURAS, VIDROS E FERRAGENS</t>
  </si>
  <si>
    <t>6.1</t>
  </si>
  <si>
    <t>PORTAO DE FERRO EM CHAPA GALVANIZADA PLANA 14 GSG</t>
  </si>
  <si>
    <t>6.2</t>
  </si>
  <si>
    <t>PORTA DE MADEIRA COMPENSADA LISA PARA PINTURA, 70X210X3,5CM, INCLUSO A DUELA 2A, ALIZAR 2A E DOBRADICAS</t>
  </si>
  <si>
    <t>UNID.</t>
  </si>
  <si>
    <t>73910/003</t>
  </si>
  <si>
    <t>6.3</t>
  </si>
  <si>
    <t>PORTA DE MADEIRA COMPENSADA LISA PARA PINTURA, 80X210X3,5CM</t>
  </si>
  <si>
    <t>73910/005</t>
  </si>
  <si>
    <t>6.4</t>
  </si>
  <si>
    <t xml:space="preserve">PORTA DE MADEIRA PARA BANHEIRO, EM CHAPA DE MADEIRA COMPENSADA, REVESTIDA COM LAMINADO TEXTURIZADO, 60X160CM, INCLUSO MARCO E DOBRADICAS </t>
  </si>
  <si>
    <t>74139/002</t>
  </si>
  <si>
    <t>6.5</t>
  </si>
  <si>
    <t xml:space="preserve">PORTA DE MADEIRA COMPENSADA LISA PARA PINTURA, 90X210X3,5CM, INCLUSO ADUELA 2A, ALIZAR 2A </t>
  </si>
  <si>
    <t>comp.</t>
  </si>
  <si>
    <t>COMPOSICAO 88261 CARPINTEIRO DE ESQUADRIA COM ENCARGOS COMPLEMENTARES H 1,785/ R$ 13,86</t>
  </si>
  <si>
    <t>COMPOSICAO 88309 PEDREIRO COM ENCARGOS COMPLEMENTARES H 1,428/ R$ 14,08</t>
  </si>
  <si>
    <t>COMPOSICAO 88316 SERVENTE COM ENCARGOS COMPLEMENTARES H 3,513/ R$ 11,97</t>
  </si>
  <si>
    <t>COMPOSICAO 88627 ARGAMASSA TRAÇO 1:0,5:4,5 (CIMENTO, CAL E AREIA MÉDIA) PARA ASSENTAMENTO DE ALVENARIA, PREPARO MANUAL. AF_08/2014 M3 0,0102/ R$436,29</t>
  </si>
  <si>
    <t>INSUMO 184 BATENTE/ PORTAL/ ADUELA/ MARCO MACICO, E= *3* CM, L= *13* CM, *60 CM A 120* CM X *210* CM, EM PINUS/ TAUARI/ VIROLA OU EQUIVALENTE DA REGIAO JG 1/ R$79,31</t>
  </si>
  <si>
    <t>INSUMO 4419 PECA DE MADEIRA NAO APARELHADA *10 X 10 X 3* CM, MACARANDUBA, ANGELIM OU EQUIVALENTE DA REGIAO UN 6/ R$0,92</t>
  </si>
  <si>
    <t>INSUMO 10556 PORTA DE MADEIRA SEMI-OCA, FOLHA LISA PARA PINTURA *90 X 210 X 3,5* CM UN 1/ R$ 87,28</t>
  </si>
  <si>
    <t>INSUMO 20006 ALIZAR / GUARNICAO 5 X 2CM MADEIRA CEDRO/IMBUIA/JEQUITIBA OU SIMILAR M 10,2/ R$ 5,04</t>
  </si>
  <si>
    <t>INSUMO 20247 PREGO DE ACO 15 X 15 C/ CABECA KG 0,612/ R$ 7,82</t>
  </si>
  <si>
    <t>6.6</t>
  </si>
  <si>
    <t xml:space="preserve">DOBRADICA TIPO VAI E VEM EM LATAO POLIDO 3" </t>
  </si>
  <si>
    <t xml:space="preserve">73736/001 </t>
  </si>
  <si>
    <t>6.7</t>
  </si>
  <si>
    <t xml:space="preserve">PORTA DE FERRO, DE ABRIR, TIPO CHAPA LISA, COM GUARNICOES </t>
  </si>
  <si>
    <t xml:space="preserve">73933/002 </t>
  </si>
  <si>
    <t>6.8</t>
  </si>
  <si>
    <t xml:space="preserve">PORTA DE CHAPA DE ACO PRE-ZINCADO OU COM ADICAO DE COBRE, DE ABRIR, COM TRAVESSAS PARA VIDROS 87X210CM, EXCLUINDO VIDROS </t>
  </si>
  <si>
    <t>6.9</t>
  </si>
  <si>
    <t>JANELA BASCULANTE DE FERRO EM CANTONEIRA 5/8"X1/8"</t>
  </si>
  <si>
    <t>6.10</t>
  </si>
  <si>
    <t>VIDRO LISO COMUM TRANSPARENTE, ESPESSURA 3MM</t>
  </si>
  <si>
    <t>6.11</t>
  </si>
  <si>
    <t>PASSA PRATO EM MADEIRA 1,00X1,15CM INCL FERRAGENS E TAMPO EM MADEIRA</t>
  </si>
  <si>
    <t>COMPOSICAO 88261 CARPINTEIRO DE ESQUADRIA COM ENCARGOS COMPLEMENTARES H2,07/ R$ 13,47</t>
  </si>
  <si>
    <t>COMPOSICAO 88316 SERVENTE COM ENCARGOS COMPLEMENTARES H 1,38/ R$ 10,98</t>
  </si>
  <si>
    <t>INSUMO 195 MARCO/ARO/BATENTE SIMPLES / GRADE CANTO 7 X 3,5CM P/ PORTA 0,60 A 1,20 X 2,10M MADEIRA REGIONAL 2A JG  0,75/ R$ 97,48</t>
  </si>
  <si>
    <t>INSUMO 2433 DOBRADICA EM ACO/FERRO, 3" X 2 Â½", E= 1,2 A 1,8 MM, SEM ANEL, CROMADO OU ZINCADO, TAMPA CHATA, COM PARAFUSOS UN 3/ R$ 6,74</t>
  </si>
  <si>
    <t>INSUMO 11054 PARAFUSO ROSCA SOBERBA ZINCADO CABECA CHATA FENDA SIMPLES 3,2 X 20 MM (3/4 ") UN 12/ R$ 0,02</t>
  </si>
  <si>
    <t>INSUMO 3119 FERROLHO/FECHO/TARJETA OU TRINCO PINO REDONDO 2" SOBREPOR FERRO ZINC/GALV OU POLIDO  UN 2/ R$ 1,64</t>
  </si>
  <si>
    <t>INSUMO 4982 PORTA DE MADEIRA SEMI-OCA, FOLHA LISA PARA PINTURA *100 X 210 X 3,5* CM  UN 0,82/ R$ 112,36</t>
  </si>
  <si>
    <t>6.12</t>
  </si>
  <si>
    <t xml:space="preserve">TARJETA TIPO LIVRE/OCUPADO PARA PORTA DE BANHEIRO </t>
  </si>
  <si>
    <t xml:space="preserve">74046/002 </t>
  </si>
  <si>
    <t>6.13</t>
  </si>
  <si>
    <t xml:space="preserve">FECHADURA DE EMBUTIR COMPLETA, PARA PORTAS INTERNAS, PADRAO DE ACABAMENTO POPULAR </t>
  </si>
  <si>
    <t>74070/003</t>
  </si>
  <si>
    <t>6.14</t>
  </si>
  <si>
    <t>FECHADURA DE EMBUTIR COMPLETA, PARA PORTAS EXTERNAS, PADRAO DE ACABAMENTO MEDIO</t>
  </si>
  <si>
    <t>74068/006</t>
  </si>
  <si>
    <t>6.15</t>
  </si>
  <si>
    <t>FECHADURA DE EMBUTIR COMPLETA, PARA PORTAS EXTERNAS 2 FOLHAS, PADRAO DE ACABAMENTO POPULAR E FECHO DE EMBUTIR TIPO UNHA COM ALAVANCA DE LATAO CROMADO 22CM</t>
  </si>
  <si>
    <t xml:space="preserve">74068/004 </t>
  </si>
  <si>
    <t>SUB-TOTAL -ABERTURAS, VIDROS E FERRAGENS</t>
  </si>
  <si>
    <t>7.0</t>
  </si>
  <si>
    <t>INSTALAÇÕES HIDROSSANITÁRIAS</t>
  </si>
  <si>
    <t>7.1</t>
  </si>
  <si>
    <t>LOUÇAS E APARELHOS SANITÁRIOS</t>
  </si>
  <si>
    <t>7.1.1</t>
  </si>
  <si>
    <t xml:space="preserve">VASO SANITÁRIO SIFONADO COM CAIXA ACOPLADA LOUÇA BRANCA - PADRÃO MÉDIO , INCLUSO ENGATE FLEXÍVEL EM PLÁSTICO BRANCO, 1/2" X 40CM - FORNECIMENTO E INSTALAÇÃO. AF_12/2013_P </t>
  </si>
  <si>
    <t>7.1.2</t>
  </si>
  <si>
    <t>ASSENTO SANITARIO DE PLASTICO, TIPO CONVENCIONAL - FORNECIMENTO E INSTALAÇÃO</t>
  </si>
  <si>
    <t>COMPOSICAO 88248 AUXILIAR DE ENCANADOR OU BOMBEIRO HIDRÁULICO COM ENCARGOS COMPLEMENTARES H 0,4/ R$11,02</t>
  </si>
  <si>
    <t>INSUMO 377ASSENTO SANITARIO DE PLASTICO, TIPO CONVENCIONAL UN 1/ R$19,90</t>
  </si>
  <si>
    <t>7.1.3</t>
  </si>
  <si>
    <t xml:space="preserve"> MICTORIO SIFONADO DE LOUCA BRANCA COM PERTENCES, COM REGISTRO DE PRESSAO 1/2" COM CANOPLA CROMADA ACABAMENTO SIMPLES E CONJUNTO PARA FIXACAO - FORNECIMENTO E INSTALACAO</t>
  </si>
  <si>
    <t>74234/001</t>
  </si>
  <si>
    <t>7.1.4</t>
  </si>
  <si>
    <t>PORTA PAPEL HIGIÊNICO TIPO DISPENSER</t>
  </si>
  <si>
    <t>UN</t>
  </si>
  <si>
    <t>COMPOSICAO 88248 AUXILIAR DE ENCANADOR OU BOMBEIRO HIDRÁULICO COM ENCARGOS COMPLEMENTARES H 0,40 /R$11,02</t>
  </si>
  <si>
    <t>INSUMO 37400 PAPELEIRA PLASTICA TIPO DISPENSER PARA PAPEL HIGIENICO ROLAO UM 1/ R$ 53,57</t>
  </si>
  <si>
    <t>7.1.5</t>
  </si>
  <si>
    <t xml:space="preserve"> LAVATÓRIO LOUÇA BRANCA COM COLUNA, *44 X 35,5* CM, PADRÃO POPULAR, INCLUSO SIFÃO FLEXÍVEL EM PVC, VÁLVULA E ENGATE FLEXÍVEL 30CM EM PLÁSTICO E COM TORNEIRA CROMADA PADRÃO POPULAR - FORNECIMENTO E INSTALAÇÃO. AF_12/2013_P</t>
  </si>
  <si>
    <t>7.1.6</t>
  </si>
  <si>
    <t>PORTA SABONETE LIQUIDO TIPO DISPENSER</t>
  </si>
  <si>
    <t>INSUMO 11758 SABONETEIRA PLASTICA TIPO DISPENSER PARA SABONETE LIQUIDO COM RESERVATORIO 800 A 1500 ML UN 1/R$ 51,46</t>
  </si>
  <si>
    <t>7.1.7</t>
  </si>
  <si>
    <t>PORTA-TOALHA DE PAPEL TIPO DISPENSER</t>
  </si>
  <si>
    <t>INSUMO 37401 TOALHEIRO PLASTICO TIPO DISPENSER PARA PAPEL TOALHA INTERFOLHADO  UN1/ R$ 53,57</t>
  </si>
  <si>
    <t>7.1.8</t>
  </si>
  <si>
    <t xml:space="preserve"> BANCA/ PIA DE ACO INOXIDAVEL (AISI 430) COM 2 CUBAS, COM VALVULAS, ESCORREDOR DUPLO, DE *0,55 X 2,00* M  , COM CUBA INTEGRADA, INCLUSO SIFÃO TIPO FLEXÍVEL EM PVC, E TORNEIRA CROMADA TUBO MÓVEL, DE PAREDE, 1/2" OU 3/4", PARA PIA DE COZINHA, PADRÃO MÉDIO</t>
  </si>
  <si>
    <t>COMPOSICAO 86883 SIFÃO DO TIPO FLEXÍVEL EM PVC 3/4" X 1.1/2" - FORNECIMENTO E INSTALAÇÃO. AF_12/2013 UN 2/ R$ 23,44</t>
  </si>
  <si>
    <t xml:space="preserve"> INSUMO 1750 BANCA/PIA DE ACO INOXIDAVEL (AISI 430) COM 2 CUBAS, COM VALVULAS, ESCORREDOR DUPLO, DE *0,55 X 2,00* M UN 1/ R$429,18</t>
  </si>
  <si>
    <t>COMPOSICAO 88267 ENCANADOR OU BOMBEIRO HIDRÁULICO COM ENCARGOS COMPLEMENTARES H 0,83/ R$ 13,95</t>
  </si>
  <si>
    <t>COMPOSICÃO 88316 SERVENTE COM ENCARGOS COMPLEMENTARES H 0,64/ R$11,97</t>
  </si>
  <si>
    <t>INSUMO 37591 SUPORTE MAO-FRANCESA EM ACO, ABAS IGUAIS 40 CM, CAPACIDADE MINIMA 70 KG, BRANCO UN 3/ R$24,30</t>
  </si>
  <si>
    <t>INSUMO 7568 BUCHA NYLON S-10 C/ PARAFUSO ACO ZINC ROSCA SOBERBA CAB CHATA 5,5 X 65MM UN 6/ R$ 0,73</t>
  </si>
  <si>
    <t xml:space="preserve"> COMPOSIÇÃO 86910 TORNEIRA CROMADA TUBO MÓVEL, DE PAREDE, 1/2" OU 3/4", PARA PIA DE COZINHA, PADRÃO MÉDIO - FORNECIMENTO E INSTALAÇÃO. AF_12/2013 UN 1/ R$ 101,62</t>
  </si>
  <si>
    <t>7.2</t>
  </si>
  <si>
    <t>ESGOTO</t>
  </si>
  <si>
    <t>7.2.1</t>
  </si>
  <si>
    <t>TUBO PVC, SERIE NORMAL, ESGOTO PREDIAL, DN 40 MM, FORNECIDO E INSTALADO EM RAMAL DE DESCARGA OU RAMAL DE ESGOTO SANITÁRIO. AF_12/2014_P</t>
  </si>
  <si>
    <t>7.2.2</t>
  </si>
  <si>
    <t xml:space="preserve"> TUBO PVC, SERIE NORMAL, ESGOTO PREDIAL, DN 75 MM, FORNECIDO E INSTALADO EM RAMAL DE DESCARGA OU RAMAL DE ESGOTO SANITÁRIO. AF_12/2014_P</t>
  </si>
  <si>
    <t>7.2.3</t>
  </si>
  <si>
    <t>TUBO PVC, SERIE NORMAL, ESGOTO PREDIAL, DN 100 MM, FORNECIDO E INSTALA DO EM RAMAL DE DESCARGA OU RAMAL DE ESGOTO SANITÁRIO. AF_12/2014_P</t>
  </si>
  <si>
    <t>7.2.4</t>
  </si>
  <si>
    <t>TUBO PVC, SERIE NORMAL, ESGOTO PREDIAL, DN 50 MM, FORNECIDO E INSTALADO EM RAMAL DE DESCARGA OU RAMAL DE ESGOTO SANITÁRIO. AF_12/2014_P</t>
  </si>
  <si>
    <t>7.2.5</t>
  </si>
  <si>
    <t xml:space="preserve"> CAIXA SIFONADA, PVC, DN 100 X 100 X 50 MM, JUNTA ELÁSTICA, FORNECIDA E INSTALADA EM RAMAL DE DESCARGA OU EM RAMAL DE ESGOTO SANITÁRIO. AF_12/2014_P</t>
  </si>
  <si>
    <t>7.2.6</t>
  </si>
  <si>
    <t>JOELHO 45 GRAUS, PVC, SERIE NORMAL, ESGOTO PREDIAL, DN 50 MM, JUNTA ELÁSTICA, FORNECIDO E INSTALADO EM RAMAL DE DESCARGA OU RAMAL DE ESGOTO SANITÁRIO. AF_12/2014</t>
  </si>
  <si>
    <t>7.2.7</t>
  </si>
  <si>
    <t>JOELHO 45 GRAUS, PVC, SERIE NORMAL, ESGOTO PREDIAL, DN 40 MM, JUNTA SOLDÁVEL, FORNECIDO E INSTALADO EM RAMAL DE DESCARGA OU RAMAL DE ESGOTO SANITÁRIO. AF_12/2014_P</t>
  </si>
  <si>
    <t>7.2.8</t>
  </si>
  <si>
    <t>JOELHO 90 GRAUS, PVC, SERIE NORMAL, ESGOTO PREDIAL, DN 75 MM, JUNTA ELÁSTICA, FORNECIDO E INSTALADO EM RAMAL DE DESCARGA OU RAMAL DE ESGOTO SANITÁRIO. AF_12/2014</t>
  </si>
  <si>
    <t>7.2.9</t>
  </si>
  <si>
    <t>JOELHO 90 GRAUS, PVC, SERIE NORMAL, ESGOTO PREDIAL, DN 100 MM, JUNTA ELÁSTICA, FORNECIDO E INSTALADO EM RAMAL DE DESCARGA OU RAMAL DE ESGOTO SANITÁRIO. AF_12/2014</t>
  </si>
  <si>
    <t>7.2.10</t>
  </si>
  <si>
    <t>JOELHO 90 GRAUS, PVC, SERIE NORMAL, ESGOTO PREDIAL, DN 50 MM, JUNTA ELÁSTICA, FORNECIDO E INSTALADO EM RAMAL DE DESCARGA OU RAMAL DE ESGOTO SANITÁRIO. AF_12/2014</t>
  </si>
  <si>
    <t>7.2.11</t>
  </si>
  <si>
    <t>JOELHO 90 GRAUS, PVC, SERIE NORMAL, ESGOTO PREDIAL, DN 40 MM, JUNTA SO LDÁVEL, FORNECIDO E INSTALADO EM RAMAL DE DESCARGA OU RAMAL DE ESGOTO SANITÁRIO. AF_12/2014_P</t>
  </si>
  <si>
    <t>7.2.12</t>
  </si>
  <si>
    <t xml:space="preserve">JUNÇÃO SIMPLES, PVC, SERIE NORMAL, ESGOTO PREDIAL, DN 100 X50 MM, JUNTA ELÁSTICA, FORNECIDO E INSTALADO EM RAMAL DE DESCARGA OU RAMAL DE ESGOTO SANITÁRIO. </t>
  </si>
  <si>
    <t>COMPOSICAO 88248 AUXILIAR DE ENCANADOR OU BOMBEIRO HIDRÁULICO COM ENCARGOS COMPLEMENTARES H 0,25/ R$ 11,32</t>
  </si>
  <si>
    <t>COMPOSICAO 88267 ENCANADOR OU BOMBEIRO HIDRÁULICO COM ENCARGOS COMPLEMENTARES H 0,25 / R$ 13,95</t>
  </si>
  <si>
    <t>INSUMO 296 ANEL BORRACHA PARA TUBO ESGOTO PREDIAL DN 50 MM (NBR 5688) UN  1 /  R$ 0,83</t>
  </si>
  <si>
    <t>INSUMO 301 ANEL BORRACHA PARA TUBO ESGOTO PREDIAL, DN 100 MM (NBR 5688) UN 1/  R$1,48</t>
  </si>
  <si>
    <t>00003659 JUNCAO SIMPLES PVC P/ ESG PREDIAL DN 100X50MM UN 1 / R$ 6,19</t>
  </si>
  <si>
    <t>INSUMO 20078 PASTA LUBRIFICANTE PARA USO EM TUBOS DE PVC COM ANEL DE BORRACHA (POTE DE 400* G)  UN 0,066 / R$ 13,03</t>
  </si>
  <si>
    <t>7.2.13</t>
  </si>
  <si>
    <t>JUNÇÃO SIMPLES, PVC, SERIE NORMAL, ESGOTO PREDIAL, DN 50 X 50 MM, JUNTA ELÁSTICA, FORNECIDO E INSTALADO EM RAMAL DE DESCARGA OU RAMAL DE ESGOTO SANITÁRIO. AF_12/2014</t>
  </si>
  <si>
    <t>7.2.14</t>
  </si>
  <si>
    <t>BUCHA DE REDUÇÃO, PVC, SOLDÁVEL, DN 75MM X 50MM, FORNECIDO E INSTALADO EM RAMAL OU SUB-RAMAL DE ESGOTO SANITÁRIO</t>
  </si>
  <si>
    <t>COMPOSICAO 88248 AUXILIAR DE ENCANADOR OU BOMBEIRO HIDRÁULICO COM ENCARGOS COMPLEMENTARES H 0,207 / R$ 11,32</t>
  </si>
  <si>
    <t>COMPOSICAO 88267 ENCANADOR OU BOMBEIRO HIDRÁULICO COM ENCARGOS COMPLEMENTARES H 0,207/ R$ 13,95</t>
  </si>
  <si>
    <t>INSUMO 122 ADESIVO PLASTICO PARA PVC, FRASCO COM 850 GR UN 0,016 / R$ 35,59</t>
  </si>
  <si>
    <t>INSUMO 821 BUCHA DE REDUCAO DE PVC, SOLDAVEL, LONGA, COM 75 X 50 MM UN 1 / R$7,81</t>
  </si>
  <si>
    <t>INSUMO 3767 LIXA EM FOLHA PARA PAREDE OU MADEIRA, NUMERO 120 (COR VERMELHA) UN 0,104 / R$ 0,61</t>
  </si>
  <si>
    <t>INSUMO 20083 SOLUCAO LIMPADORA PARA PVC, FRASCO COM 1000 CM3 UN 0,019/ R$ 30,90</t>
  </si>
  <si>
    <t>7.2.15</t>
  </si>
  <si>
    <t>BUCHA DE REDUÇÃO, PVC, SOLDÁVEL, DN 50MM X 40MM, FORNECIDO E INSTALADO EM RAMAL OU SUB-RAMAL DE ESGOTO SANITÁRIO</t>
  </si>
  <si>
    <t>COMPOSICAO 88248 AUXILIAR DE ENCANADOR OU BOMBEIRO HIDRÁULICO COM ENCARGOS COMPLEMENTARES H 0,148 / R$ 11,32</t>
  </si>
  <si>
    <t>COMPOSICAO 88267 ENCANADOR OU BOMBEIRO HIDRÁULICO COM ENCARGOS COMPLEMENTARES H 0,148/ R$ 13,95</t>
  </si>
  <si>
    <t>INSUMO 122 ADESIVO PLASTICO PARA PVC, FRASCO COM 850 GR UN 0,011 / R$ 35,59</t>
  </si>
  <si>
    <t>INSUMO 20086 BUCHA DE REDUCAO DE PVC, SOLDAVEL, LONGA, 50 X 40 MM, PARA ESGOTO PREDIAL UN 1 / R$1,47</t>
  </si>
  <si>
    <t>INSUMO 3767 LIXA EM FOLHA PARA PAREDE OU MADEIRA, NUMERO 120 (COR VERMELHA) UN 0,075 / R$ 0,61</t>
  </si>
  <si>
    <t>INSUMO 20083 SOLUCAO LIMPADORA PARA PVC, FRASCO COM 1000 CM3 UN 0,014 / R$ 30,90</t>
  </si>
  <si>
    <t>7.2.16</t>
  </si>
  <si>
    <t>TE, PVC, SERIE NORMAL, ESGOTO PREDIAL, DN 100 X 50 MM, JUNTA ELÁSTICA, FORNECIDO E INSTALADO EM RAMAL DE DESCARGA OU RAMAL DE ESGOTO SANITÁRIO</t>
  </si>
  <si>
    <t>INSUMO 00011655 TE SANITARIO PVC P/ ESG PREDIAL DN 100X50MM UN 1/ R$ 10,14</t>
  </si>
  <si>
    <t>7.2.17</t>
  </si>
  <si>
    <t xml:space="preserve">TE, PVC, SERIE NORMAL, ESGOTO PREDIAL, DN 50 X 50 MM, JUNTA ELÁSTICA, FORNECIDO E INSTALADO EM RAMAL DE DESCARGA OU RAMAL DE ESGOTO SANITÁRIO. AF_12/201 4 </t>
  </si>
  <si>
    <t>7.2.18</t>
  </si>
  <si>
    <t>CAIXA DE GORDURA SIMPLES EM CONCRETO PRE-MOLDADO DN 40MM COM TAMPA - FORNECIMENTO E INSTALACAO</t>
  </si>
  <si>
    <t>74051/002</t>
  </si>
  <si>
    <t>7.2.19</t>
  </si>
  <si>
    <t>CAIXA DE INSPEÇÃO EM ALVENARIA DE TIJOLO MACIÇO 60X60X60CM, REVESTIDA INTERNAMENTE COM BARRA LISA (CIMENTO E AREIA, TRAÇO 1:4) E=2,0CM, COM TAMPA PRÉ-MOLDADA DE CONCRETO E FUNDO DE CONCRETO 15MPA TIPO C - ESCAVAÇÃO E CONFECÇÃO UN CR 112,65</t>
  </si>
  <si>
    <t>74104/001</t>
  </si>
  <si>
    <t>7.2.20</t>
  </si>
  <si>
    <t>TAMPAO FOFO T-16 (7KG) - 30x30CM (P/ CAIXA DE INSPECAO) -FORNECIMENTO E INSTALAÇÃO</t>
  </si>
  <si>
    <t>COMPOSICAO 88309 PEDREIRO COM ENCARGOS COMPLEMENTARES H 1/ R$ 14,02</t>
  </si>
  <si>
    <t>COMPOSICAO 88316 SERVENTE COM ENCARGOS COMPLEMENTARES H 1/ R$ 11,97</t>
  </si>
  <si>
    <t>INSUMO 370 AREIA MEDIA - POSTO JAZIDA/FORNECEDOR (SEM FRETE) M3 0,02/ R$ 55</t>
  </si>
  <si>
    <t>INSUMO 1379 CIMENTO PORTLAND COMPOSTO CP II-32 KG 7/ R$ 0,54</t>
  </si>
  <si>
    <t>INSUMO 11315 TAMPAO FOFO T-16 (7KG) - 30x30CM (P/ CAIXA DE INSPECAO) UN 1/ R$56,47</t>
  </si>
  <si>
    <t>7.2.21</t>
  </si>
  <si>
    <t xml:space="preserve">FOSSA SEPTICA EM ALVENARIA DE TIJOLO CERAMICO MACICO DIMENSOES EXTERNAS 1,90X1,10X1,40M, 1.500 LITROS, REVESTIDA INTERNAMENTE COM BARRA LISA , COM TAMPA EM CONCRETO ARMADO COM ESPESSURA 8CM </t>
  </si>
  <si>
    <t xml:space="preserve">74197/001 </t>
  </si>
  <si>
    <t>7.2.22</t>
  </si>
  <si>
    <t>FILTRO ANAEROBIO CILINDRICO CONCRETO PRE MOLDADO 1,20 X 1,50 (DIAMETROXALTURA) PARA 4 A 5 CONTRIBUINTES (NBR 13969)</t>
  </si>
  <si>
    <t>COMPOSICAO 88248 AUXILIAR DE ENCANADOR OU BOMBEIRO HIDRÁULICO COM ENCARGOS COMPLEMENTARES H 4/ R$ 11,32</t>
  </si>
  <si>
    <t>COMPOSICAO 88267 ENCANADOR OU BOMBEIRO HIDRÁULICO COM ENCARGOS COMPLEMENTARES H 4/ R$ 13,95</t>
  </si>
  <si>
    <t>INSUMO 11894 FILTRO ANAEROBIO CILINDRICO CONCRETO PRE MOLDADO 1,20 X 1,50 (DIAMETROXALTURA) PARA 4 A 5 CONTRIBUINTES (NBR 13969) UN 1/ R$786,49</t>
  </si>
  <si>
    <t>7.3</t>
  </si>
  <si>
    <t>ÁGUA</t>
  </si>
  <si>
    <t>7.3.1</t>
  </si>
  <si>
    <t xml:space="preserve">TUBO, PVC, SOLDÁVEL, DN 20MM, INSTALADO EM RAMAL OU SUB-RAMAL DE ÁGUA FORNECIMENTO E INSTALAÇÃO. AF_12/2014_P </t>
  </si>
  <si>
    <t>7.3.2</t>
  </si>
  <si>
    <t>TUBO, PVC, SOLDÁVEL, DN 25MM, INSTALADO EM RAMAL OU SUB-RAMAL DE ÁGUA FORNECIMENTO E INSTALAÇÃO . AF_12/2014_P</t>
  </si>
  <si>
    <t>7.3.3</t>
  </si>
  <si>
    <t>TUBO, PVC, SOLDÁVEL, DN 32MM, INSTALADO EM RAMAL OU SUB-RAMAL DE ÁGUA FORNECIMENTO E INSTALAÇÃO . AF_12/2014_P</t>
  </si>
  <si>
    <t>7.3.4</t>
  </si>
  <si>
    <t>ADAPTADOR PVC SOLDAVEL COM FLANGES LIVRES PARA CAIXA D'AGUA 32MMX1"  FORNECIMENTO E INSTALACAO</t>
  </si>
  <si>
    <t>7.3.5</t>
  </si>
  <si>
    <t>ADAPTADOR PVC SOLDAVEL COM FLANGES E ANEL PARA CAIXA D'AGUA 20MMX1/2"  FORNECIMENTO E INSTALACAO</t>
  </si>
  <si>
    <t>7.3.6</t>
  </si>
  <si>
    <t xml:space="preserve">ADAPTADOR PVC SOLDAVEL COM FLANGES LIVRES PARA CAIXA D'AGUA 25MMX3/4" FORNECIMENTO E INSTALACAO  </t>
  </si>
  <si>
    <t>7.3.7</t>
  </si>
  <si>
    <t xml:space="preserve"> ADAPTADOR CURTO COM BOLSA E ROSCA PARA REGISTRO, PVC, SOLDÁVEL, DN 32M M X 1, INSTALADO EM RAMAL OU SUB-RAMAL DE ÁGUA FORNECIMENTO E INSTALAÇÃO. AF_12/2014_P</t>
  </si>
  <si>
    <t>7.3.8</t>
  </si>
  <si>
    <t xml:space="preserve"> ADAPTADOR CURTO COM BOLSA E ROSCA PARA REGISTRO, PVC, SOLDÁVEL, DN 25MM X 3/4, INSTALADO EM RAMAL OU SUB-RAMAL DE ÁGUA FORNECIMENTO E INSTALAÇÃO. AF_12/2014_P</t>
  </si>
  <si>
    <t>7.3.9</t>
  </si>
  <si>
    <t xml:space="preserve">CURVA 90 GRAUS, PVC, SOLDÁVEL, DN 25MM, INSTALADO EM RAMAL OU SUB-RAMAL DE ÁGUA FORNECIMENTO E INSTALAÇÃO . AF_12/2014_P </t>
  </si>
  <si>
    <t>7.3.10</t>
  </si>
  <si>
    <t xml:space="preserve"> JOELHO 90 GRAUS, PVC, SOLDÁVEL, DN 32MM, INSTALADO EM RAMAL OU SUB-RAMAL DE ÁGUA FORNECIMENTO E INSTALAÇÃO . AF_12/2014_P</t>
  </si>
  <si>
    <t>7.3.11</t>
  </si>
  <si>
    <t xml:space="preserve">JOELHO 90 GRAUS, PVC, SOLDÁVEL, DN 20MM, INSTALADO EM RAMAL OU SUB-RAMAL DE ÁGUA FORNECIMENTO E INSTALAÇÃO . AF_12/2014_P </t>
  </si>
  <si>
    <t>7.3.12</t>
  </si>
  <si>
    <t>JOELHO 90 GRAUS, PVC, SOLDÁVEL, DN 25MM, INSTALADO EM RAMAL OU SUB-RAMAL DE ÁGUA FORNECIMENTO E INSTALAÇÃO . AF_12/2014_P</t>
  </si>
  <si>
    <t>7.3.13</t>
  </si>
  <si>
    <t>JOELHO 90 GRAUS COM BUCHA DE LATÃO, PVC, SOLDÁVEL, DN 20MM, X 1/2" INSTALADO EM RAMAL OU SUB-RAMAL DE ÁGUA FORNECIMENTO E INSTALAÇÃO . AF_12/2014_P</t>
  </si>
  <si>
    <t>COMPOSICAO 88248 AUXILIAR DE ENCANADOR OU BOMBEIRO HIDRÁULICO COM ENCARGOS COMPLEMENTARES H 0,129 / R$ 11,32</t>
  </si>
  <si>
    <t>COMPOSICAO 88267 ENCANADOR OU BOMBEIRO HIDRÁULICO COM ENCARGOS COMPLEMENTARES H 0,129 / R$ 13,95</t>
  </si>
  <si>
    <t>INSUMO 122 ADESIVO PLASTICO PARA PVC, FRASCO COM 850 GR UN 0,006 / R$ 35,59</t>
  </si>
  <si>
    <t>INSUMO 3515 JOELHO PVC SOLD 90G C/BUCHA DE LATAO 20MM X 1/2" UN 1/R$ 2,93</t>
  </si>
  <si>
    <t>INSUMO 3767 LIXA EM FOLHA PARA PAREDE OU MADEIRA, NUMERO 120 (COR VERMELHA) UN 0,043 / R$ 0,61</t>
  </si>
  <si>
    <t>INSUMO 20083 SOLUCAO LIMPADORA PARA PVC, FRASCO COM 1000 CM3 UN 0,006 / R$ 30,90</t>
  </si>
  <si>
    <t>7.3.14</t>
  </si>
  <si>
    <t>JOELHO REDUCAO 90G, PVC, SOLDÁVEL, DN 25MM, X 20MM INSTALADO EM RAMAL OU SUB-RAMAL DE ÁGUA FORNECIMENTO E INSTALAÇÃO . AF_12/2014_P</t>
  </si>
  <si>
    <t>COMPOSICAO 88248 AUXILIAR DE ENCANADOR OU BOMBEIRO HIDRÁULICO COM ENCARGOS COMPLEMENTARES H 0,15 / R$ 11,32</t>
  </si>
  <si>
    <t>COMPOSICAO 88267 ENCANADOR OU BOMBEIRO HIDRÁULICO COM ENCARGOS COMPLEMENTARES H 0,15  / R$ 13,95</t>
  </si>
  <si>
    <t>INSUMO 122 ADESIVO PLASTICO PARA PVC, FRASCO COM 850 GR UN 0,007 / R$ 35,59</t>
  </si>
  <si>
    <t>INSUMO 3533 JOELHO REDUCAO 90G PVC SOLD P/AGUA FRIA PREDIAL 25 MM X 20 MM UN 1 / R$ 1,07</t>
  </si>
  <si>
    <t>INSUMO 3767 LIXA EM FOLHA PARA PAREDE OU MADEIRA, NUMERO 120 (COR VERMELHA) UN 0,05 / R$ 0,61</t>
  </si>
  <si>
    <t>INSUMO 20083 SOLUCAO LIMPADORA PARA PVC, FRASCO COM 1000 CM3 UN 0,008 / R$ 30,90</t>
  </si>
  <si>
    <t>7.3.15</t>
  </si>
  <si>
    <t xml:space="preserve">TE, PVC, SOLDÁVEL, DN32MM, INSTALADO EM RAMAL OU SUB-RAMAL DE ÁGUA FORNECIMENTO E INSTALAÇÃO. AF_12/2014_P </t>
  </si>
  <si>
    <t>7.3.16</t>
  </si>
  <si>
    <t xml:space="preserve">TE, PVC, SOLDÁVEL, DN 20MM, INSTALADO EM RAMAL OU SUB-RAMAL DE ÁGUA FORNECIMENTO E INSTALAÇÃO. AF_12/2014_P </t>
  </si>
  <si>
    <t>7.3.17</t>
  </si>
  <si>
    <t xml:space="preserve">TE, PVC, SOLDÁVEL, DN 25MM, INSTALADO EM RAMAL OU SUB-RAMAL DE ÁGUA FORNECIMENTO E INSTALAÇÃO. AF_12/2014_P </t>
  </si>
  <si>
    <t>7.3.18</t>
  </si>
  <si>
    <t xml:space="preserve">TÊ DE REDUÇÃO, PVC, SOLDÁVEL, DN 25MM X 20MM, INSTALADO EM RAMAL OU SUB-RAMAL DE ÁGUA FORNECIMENTO E INSTALAÇÃO. AF_12/2014_P </t>
  </si>
  <si>
    <t>7.3.19</t>
  </si>
  <si>
    <t xml:space="preserve">TÊ DE REDUÇÃO, PVC, SOLDÁVEL, DN 32MM X 25MM, INSTALADO EM RAMAL OU SUB-RAMAL DE ÁGUA FORNECIMENTO E INSTALAÇÃO. AF_12/2014_P </t>
  </si>
  <si>
    <t>7.3.20</t>
  </si>
  <si>
    <t>REGISTRO DE GAVETA BRUTO, LATÃO, ROSCÁVEL, 3/4, COM ACABAMENTO E CANOPLA CROMADOS. FORNECIDO E INSTALADO EM RAMAL DE ÁGUA. AF_12/2014</t>
  </si>
  <si>
    <t>7.3.21</t>
  </si>
  <si>
    <t xml:space="preserve"> REGISTRO GAVETA 1" BRUTO LATAO - FORNECIMENTO E INSTALACAO </t>
  </si>
  <si>
    <t>74184/001</t>
  </si>
  <si>
    <t>7.3.22</t>
  </si>
  <si>
    <t xml:space="preserve">CAIXA D'AGUA FIBRA DE VIDRO PARA 2000 LITROS, COM TAMPA </t>
  </si>
  <si>
    <t>7.3.23</t>
  </si>
  <si>
    <t>TORNEIRA DE BOIA VAZAO TOTAL 3/4 COM BALAO PLASTICO - FORNECIMENTO E INSTALAÇÃO</t>
  </si>
  <si>
    <t>74058/002</t>
  </si>
  <si>
    <t>SUB-TOTAL - INSTALAÇÕES HIDROSSANITÁRIAS</t>
  </si>
  <si>
    <t>8.0</t>
  </si>
  <si>
    <t>INSTALAÇÕES ELÉTRICAS E PPCI</t>
  </si>
  <si>
    <t>8.1</t>
  </si>
  <si>
    <t>PONTOS ELÉTRICOS</t>
  </si>
  <si>
    <t>8.1.1</t>
  </si>
  <si>
    <t>LUMINARIA TIPO CALHA, DE SOBREPOR, COM REATOR DE PARTIDA RAPIDA E LAMPADA FLUORESCENTE 2X40W, COMPLETA, FORNECIMENTO E INSTALACAO</t>
  </si>
  <si>
    <t>73953/006</t>
  </si>
  <si>
    <t>8.1.2</t>
  </si>
  <si>
    <t>CAIXA DE PROTECAO PARA MEDIDOR TRIFASICO - FORNECIMENTO E INSTALACAO</t>
  </si>
  <si>
    <t>COMPOSICAO 88309 PEDREIRO COM ENCARGOS COMPLEMENTARES H 1,34/ R$14,02</t>
  </si>
  <si>
    <t>COMPOSICAO 88316 SERVENTE COM ENCARGOS COMPLEMENTARES H 1,34/ R$11,97</t>
  </si>
  <si>
    <t>INSUMO 367 AREIA GROSSA - POSTO JAZIDA/FORNECEDOR (SEM FRETE) M³ 0,011/ R$ 50,00</t>
  </si>
  <si>
    <t>INSUMO 1379 CIMENTO PORTLAND COMPOSTO CP II-32 KG 4,86/ R$ 0,54</t>
  </si>
  <si>
    <t>INSUMO1062 CAIXA DE MEDICAO COM VISOR, PARA 1 MEDIDOR TRIFASICO, EM CHAPA DE ACO GALVANIZADO 18 USG (SEM MEDIDOR E DISJUNTOR) (PADRAO DA CONCESSIONARIA LOCAL) UN 1/ R$ 166,00</t>
  </si>
  <si>
    <t>8.1.3</t>
  </si>
  <si>
    <t>CAIXA DE PASSAGEM 4" X 2" EM FERRO GALV"</t>
  </si>
  <si>
    <t>8.1.4</t>
  </si>
  <si>
    <t>CURVA DE PVC 90º, ROSCAVEL, DE 1/2, PARA ELETRODUTO</t>
  </si>
  <si>
    <t>8.1.5</t>
  </si>
  <si>
    <t>INTERRUPTOR SIMPLES DE EMBUTIR 10A/250V 2 TECLAS, COM PLACA</t>
  </si>
  <si>
    <t>8.1.6</t>
  </si>
  <si>
    <t>INTERRUPTOR SIMPLES DE EMBUTIR 10A/250V 1 TECLA, SEM PLACA</t>
  </si>
  <si>
    <t>8.1.7</t>
  </si>
  <si>
    <t xml:space="preserve"> ESPELHO PLASTICO 4X2" - FORNECIMENTO E INSTALACAO </t>
  </si>
  <si>
    <t>8.1.8</t>
  </si>
  <si>
    <t>LUMINARIA GLOBO VIDRO LEITOSO/PLAFONIER/BOCAL/LAMPADA 60W</t>
  </si>
  <si>
    <t>74041/001</t>
  </si>
  <si>
    <t>8.1.9</t>
  </si>
  <si>
    <t>ELETRODUTO DE PVC RIGIDO ROSCAVEL DN 15MM (1/2") INCL CONEXOES, FORNECIMENTO E INSTALAÇÃO</t>
  </si>
  <si>
    <t>8.1.10</t>
  </si>
  <si>
    <t>QUADRO DE DISTRIBUICAO DE ENERGIA EM CHAPA DE ACO GALVANIZADO, PARA 12 DISJUNTORES TERMOMAGNETICOS MONOPOLARES, COM BARRAMENTO TRIFASICO E NEUTRO - FORNECIMENTO E INSTALACAO</t>
  </si>
  <si>
    <t>8.1.11</t>
  </si>
  <si>
    <t>QUADRO DE DISTRIBUICAO DE ENERGIA DE EMBUTIR, EM CHAPA METALICA, PARA 6 DISJUNTORES TERMOMAGNETICOS MONOPOLARES COM BARRAMENTO MONOFÁSICO E NEUTRO - FORNECIMENTO E INSTALACAO</t>
  </si>
  <si>
    <t>COMPOSICAO 88247 AUXILIAR DE ELETRICISTA COM ENCARGOS COMPLEMENTARES H 1/R$ 12,25</t>
  </si>
  <si>
    <t>COMPOSICAO 88264 ELETRICISTA COM ENCARGOS COMPLEMENTARES H 1/R$ 13,95</t>
  </si>
  <si>
    <t>INSUMO13391 QUADRO DE DISTRIBUICAO DE EMBUTIR C/ BARRAMENTO MONOFASICO P/ 6 DISJUNTORES UNIPOLARES EM CHAPA DE ACO GALV UN1/ R$ 160,55</t>
  </si>
  <si>
    <t>8.1.12</t>
  </si>
  <si>
    <t>DISJUNTOR TERMOMAGNETICO MONOPOLAR PADRAO NEMA (AMERICANO) 10 A 30A - FORNECIMENTO E INSTALACAO</t>
  </si>
  <si>
    <t>74130/001</t>
  </si>
  <si>
    <t>8.1.13</t>
  </si>
  <si>
    <t>DISJUNTOR TERMOMAGNETICO BIPOLAR PADRAO NEMA (AMERICANO) 10 A 50A 240V - FORNECIMENTO E INSTALACAO</t>
  </si>
  <si>
    <t>74130/003</t>
  </si>
  <si>
    <t>8.1.14</t>
  </si>
  <si>
    <t>TOMADA DE EMBUTIR 2P+T 10A/250V C/ PLACA - FORNECIMENTO E INSTALACAO</t>
  </si>
  <si>
    <t>8.1.15</t>
  </si>
  <si>
    <t>LUVA PVC ROSCAVEL P/ ELETRODUTO 1/2"</t>
  </si>
  <si>
    <t>8.2</t>
  </si>
  <si>
    <t>FIOS E TUBULAÇÃO</t>
  </si>
  <si>
    <t>8.2.1</t>
  </si>
  <si>
    <t>CABO DE COBRE ISOLADO PVC 450/750V 1,5MM2  RESISTENTE A CHAMA - FORNECIMENTO E INSTALAÇÃO</t>
  </si>
  <si>
    <t>73860/007</t>
  </si>
  <si>
    <t>8.2.2</t>
  </si>
  <si>
    <t>CABO DE COBRE ISOLADO PVC 450/750V 2,5MM2  RESISTENTE A CHAMA - FORNECIMENTO E INSTALAÇÃO</t>
  </si>
  <si>
    <t>73860/008</t>
  </si>
  <si>
    <t>8.2.3</t>
  </si>
  <si>
    <t xml:space="preserve">CABO DE COBRE ISOLAMENTO TERMOPLASTICO 0,6/1KV 10MM2 ANTI-CHAMA - FORNECIMENTO E INSTALACAO </t>
  </si>
  <si>
    <t>8.3</t>
  </si>
  <si>
    <t>PPCI</t>
  </si>
  <si>
    <t>8.3.1</t>
  </si>
  <si>
    <t>BLOCO AUTÔNOMO PARA ILUMINAÇÃO DE EMERGÊNCIA E INDICAÇÃO DE SAÍDA</t>
  </si>
  <si>
    <t>8.3.2</t>
  </si>
  <si>
    <t>BARRA ANTIPÂNICO TIPO PUSH PARA PORTA DE FOLHA DUPLA</t>
  </si>
  <si>
    <t>8.3.3</t>
  </si>
  <si>
    <t>EXTINTOR DE PÓ QUIMICO 4KG</t>
  </si>
  <si>
    <t>73775/001</t>
  </si>
  <si>
    <t>8.3.4</t>
  </si>
  <si>
    <t xml:space="preserve">PLACA FOTO LUMINESCENTE </t>
  </si>
  <si>
    <t>SUB-TOTAL - INSTALAÇÕES ELÉTRICAS E PPCI</t>
  </si>
  <si>
    <t>TOTAL GERAL</t>
  </si>
  <si>
    <t>Data: setembro/2015</t>
  </si>
  <si>
    <t>Ediane C. Rockenbach</t>
  </si>
  <si>
    <t>Engª Civil - CREA 130191</t>
  </si>
  <si>
    <t>CRONOGRAMA FÍSICO-FINANCEIRO</t>
  </si>
  <si>
    <t>MÊS 01</t>
  </si>
  <si>
    <t>MÊS 02</t>
  </si>
  <si>
    <t>MÊS 03</t>
  </si>
  <si>
    <t>MÊS 04</t>
  </si>
  <si>
    <t>MÊS 05</t>
  </si>
  <si>
    <t>MÊS 06</t>
  </si>
  <si>
    <t>Discriminação das Etapas</t>
  </si>
  <si>
    <t>%</t>
  </si>
  <si>
    <t>Valor</t>
  </si>
  <si>
    <t>TOTAL</t>
  </si>
  <si>
    <t>TOTAL ACUMULADO</t>
  </si>
  <si>
    <t>Data:Setembro/2015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</si>
</sst>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5">
    <font>
      <sz val="10"/>
      <name val="Arial"/>
    </font>
    <font>
      <sz val="10"/>
      <name val="Arial"/>
    </font>
    <font>
      <b/>
      <sz val="10"/>
      <name val="Arial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  <charset val="1"/>
    </font>
    <font>
      <sz val="12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15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0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7" fillId="2" borderId="3" xfId="1" applyFont="1" applyFill="1" applyBorder="1" applyAlignment="1">
      <alignment horizontal="centerContinuous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/>
    </xf>
    <xf numFmtId="164" fontId="7" fillId="3" borderId="7" xfId="1" applyFont="1" applyFill="1" applyBorder="1"/>
    <xf numFmtId="0" fontId="0" fillId="3" borderId="7" xfId="0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left" vertical="center" wrapText="1"/>
    </xf>
    <xf numFmtId="164" fontId="0" fillId="2" borderId="8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wrapText="1"/>
    </xf>
    <xf numFmtId="0" fontId="7" fillId="2" borderId="6" xfId="0" applyFont="1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164" fontId="7" fillId="4" borderId="6" xfId="1" applyFont="1" applyFill="1" applyBorder="1" applyAlignment="1">
      <alignment horizontal="center" vertical="center"/>
    </xf>
    <xf numFmtId="164" fontId="7" fillId="2" borderId="8" xfId="1" applyFont="1" applyFill="1" applyBorder="1" applyAlignment="1">
      <alignment horizontal="center" vertical="center"/>
    </xf>
    <xf numFmtId="164" fontId="1" fillId="0" borderId="8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4" fontId="0" fillId="0" borderId="8" xfId="1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164" fontId="7" fillId="0" borderId="7" xfId="1" applyFont="1" applyFill="1" applyBorder="1"/>
    <xf numFmtId="0" fontId="7" fillId="0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0" fontId="7" fillId="0" borderId="0" xfId="0" applyFont="1" applyFill="1"/>
    <xf numFmtId="0" fontId="7" fillId="2" borderId="8" xfId="0" applyFont="1" applyFill="1" applyBorder="1" applyAlignment="1">
      <alignment horizontal="left" vertical="center"/>
    </xf>
    <xf numFmtId="164" fontId="0" fillId="2" borderId="8" xfId="1" applyFont="1" applyFill="1" applyBorder="1"/>
    <xf numFmtId="164" fontId="10" fillId="0" borderId="0" xfId="0" applyNumberFormat="1" applyFont="1" applyBorder="1" applyAlignment="1">
      <alignment vertical="top" wrapText="1"/>
    </xf>
    <xf numFmtId="0" fontId="7" fillId="5" borderId="5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4" fontId="0" fillId="2" borderId="6" xfId="1" applyFont="1" applyFill="1" applyBorder="1"/>
    <xf numFmtId="164" fontId="0" fillId="0" borderId="0" xfId="0" applyNumberFormat="1"/>
    <xf numFmtId="164" fontId="0" fillId="2" borderId="8" xfId="1" applyFont="1" applyFill="1" applyBorder="1" applyAlignment="1">
      <alignment horizontal="center"/>
    </xf>
    <xf numFmtId="0" fontId="7" fillId="0" borderId="6" xfId="0" applyFont="1" applyFill="1" applyBorder="1" applyAlignment="1" applyProtection="1">
      <alignment horizontal="left" wrapText="1"/>
    </xf>
    <xf numFmtId="0" fontId="7" fillId="0" borderId="8" xfId="0" applyFont="1" applyFill="1" applyBorder="1" applyAlignment="1">
      <alignment horizontal="left" wrapText="1"/>
    </xf>
    <xf numFmtId="164" fontId="7" fillId="0" borderId="8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1" fillId="0" borderId="6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43" fontId="0" fillId="0" borderId="0" xfId="0" applyNumberFormat="1" applyFill="1"/>
    <xf numFmtId="0" fontId="7" fillId="2" borderId="6" xfId="0" applyFont="1" applyFill="1" applyBorder="1" applyAlignment="1">
      <alignment horizontal="left" wrapText="1"/>
    </xf>
    <xf numFmtId="0" fontId="7" fillId="6" borderId="6" xfId="0" applyFont="1" applyFill="1" applyBorder="1" applyAlignment="1" applyProtection="1">
      <alignment vertical="center" wrapText="1"/>
    </xf>
    <xf numFmtId="0" fontId="7" fillId="6" borderId="6" xfId="0" applyFont="1" applyFill="1" applyBorder="1" applyAlignment="1" applyProtection="1">
      <alignment horizontal="left" vertical="center" wrapText="1"/>
    </xf>
    <xf numFmtId="164" fontId="7" fillId="6" borderId="8" xfId="1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/>
    </xf>
    <xf numFmtId="0" fontId="7" fillId="0" borderId="0" xfId="0" applyFont="1"/>
    <xf numFmtId="164" fontId="7" fillId="0" borderId="8" xfId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4" fontId="7" fillId="6" borderId="8" xfId="1" applyFont="1" applyFill="1" applyBorder="1"/>
    <xf numFmtId="164" fontId="7" fillId="5" borderId="6" xfId="1" applyFont="1" applyFill="1" applyBorder="1"/>
    <xf numFmtId="164" fontId="0" fillId="0" borderId="8" xfId="1" applyFont="1" applyFill="1" applyBorder="1" applyAlignment="1">
      <alignment horizontal="center"/>
    </xf>
    <xf numFmtId="0" fontId="7" fillId="0" borderId="8" xfId="0" applyFont="1" applyFill="1" applyBorder="1" applyAlignment="1">
      <alignment horizontal="right" vertical="center"/>
    </xf>
    <xf numFmtId="164" fontId="7" fillId="6" borderId="6" xfId="1" applyFont="1" applyFill="1" applyBorder="1"/>
    <xf numFmtId="0" fontId="12" fillId="2" borderId="6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5" borderId="6" xfId="0" applyFont="1" applyFill="1" applyBorder="1" applyAlignment="1">
      <alignment horizontal="left"/>
    </xf>
    <xf numFmtId="164" fontId="7" fillId="5" borderId="8" xfId="1" applyFont="1" applyFill="1" applyBorder="1"/>
    <xf numFmtId="0" fontId="7" fillId="5" borderId="8" xfId="0" applyFont="1" applyFill="1" applyBorder="1" applyAlignment="1">
      <alignment horizontal="center"/>
    </xf>
    <xf numFmtId="164" fontId="7" fillId="5" borderId="8" xfId="1" applyFont="1" applyFill="1" applyBorder="1" applyAlignment="1"/>
    <xf numFmtId="164" fontId="0" fillId="2" borderId="6" xfId="1" applyFont="1" applyFill="1" applyBorder="1" applyAlignment="1"/>
    <xf numFmtId="43" fontId="0" fillId="0" borderId="0" xfId="0" applyNumberFormat="1"/>
    <xf numFmtId="0" fontId="7" fillId="5" borderId="6" xfId="0" applyFont="1" applyFill="1" applyBorder="1" applyAlignment="1">
      <alignment horizontal="left" wrapText="1"/>
    </xf>
    <xf numFmtId="164" fontId="7" fillId="5" borderId="8" xfId="1" applyFont="1" applyFill="1" applyBorder="1" applyAlignment="1">
      <alignment horizontal="right"/>
    </xf>
    <xf numFmtId="164" fontId="7" fillId="5" borderId="8" xfId="1" applyFont="1" applyFill="1" applyBorder="1" applyAlignment="1">
      <alignment horizontal="center"/>
    </xf>
    <xf numFmtId="43" fontId="7" fillId="0" borderId="0" xfId="0" applyNumberFormat="1" applyFont="1"/>
    <xf numFmtId="0" fontId="0" fillId="2" borderId="9" xfId="0" applyFill="1" applyBorder="1" applyAlignment="1">
      <alignment vertical="center"/>
    </xf>
    <xf numFmtId="0" fontId="9" fillId="2" borderId="10" xfId="0" applyFont="1" applyFill="1" applyBorder="1"/>
    <xf numFmtId="0" fontId="0" fillId="2" borderId="11" xfId="0" applyFill="1" applyBorder="1"/>
    <xf numFmtId="0" fontId="9" fillId="2" borderId="11" xfId="0" applyFont="1" applyFill="1" applyBorder="1"/>
    <xf numFmtId="0" fontId="0" fillId="2" borderId="9" xfId="0" applyFill="1" applyBorder="1"/>
    <xf numFmtId="164" fontId="9" fillId="2" borderId="10" xfId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13" fillId="0" borderId="0" xfId="0" applyFont="1"/>
    <xf numFmtId="164" fontId="0" fillId="0" borderId="0" xfId="1" applyFont="1"/>
    <xf numFmtId="0" fontId="7" fillId="0" borderId="0" xfId="2"/>
    <xf numFmtId="0" fontId="7" fillId="0" borderId="0" xfId="2" applyBorder="1"/>
    <xf numFmtId="0" fontId="11" fillId="0" borderId="0" xfId="2" applyFont="1" applyAlignment="1">
      <alignment horizontal="center"/>
    </xf>
    <xf numFmtId="0" fontId="11" fillId="0" borderId="0" xfId="2" applyFont="1" applyBorder="1" applyAlignment="1"/>
    <xf numFmtId="0" fontId="11" fillId="0" borderId="0" xfId="2" applyFont="1" applyAlignment="1"/>
    <xf numFmtId="2" fontId="11" fillId="0" borderId="0" xfId="2" applyNumberFormat="1" applyFont="1" applyBorder="1"/>
    <xf numFmtId="164" fontId="11" fillId="0" borderId="0" xfId="1" applyFont="1" applyBorder="1"/>
    <xf numFmtId="164" fontId="11" fillId="0" borderId="0" xfId="1" applyFont="1" applyBorder="1" applyAlignment="1"/>
    <xf numFmtId="164" fontId="11" fillId="0" borderId="12" xfId="1" applyFont="1" applyBorder="1"/>
    <xf numFmtId="2" fontId="11" fillId="0" borderId="12" xfId="2" applyNumberFormat="1" applyFont="1" applyBorder="1"/>
    <xf numFmtId="164" fontId="11" fillId="0" borderId="12" xfId="1" applyFont="1" applyBorder="1" applyAlignment="1"/>
    <xf numFmtId="0" fontId="11" fillId="0" borderId="12" xfId="2" applyFont="1" applyFill="1" applyBorder="1" applyAlignment="1">
      <alignment horizontal="center"/>
    </xf>
    <xf numFmtId="0" fontId="11" fillId="0" borderId="12" xfId="2" applyFont="1" applyFill="1" applyBorder="1" applyAlignment="1">
      <alignment horizontal="left"/>
    </xf>
    <xf numFmtId="164" fontId="11" fillId="0" borderId="13" xfId="1" applyFont="1" applyBorder="1"/>
    <xf numFmtId="2" fontId="11" fillId="0" borderId="13" xfId="2" applyNumberFormat="1" applyFont="1" applyBorder="1"/>
    <xf numFmtId="164" fontId="11" fillId="0" borderId="13" xfId="1" applyFont="1" applyBorder="1" applyAlignment="1"/>
    <xf numFmtId="2" fontId="11" fillId="0" borderId="13" xfId="2" applyNumberFormat="1" applyFont="1" applyFill="1" applyBorder="1" applyAlignment="1">
      <alignment horizontal="center"/>
    </xf>
    <xf numFmtId="0" fontId="11" fillId="0" borderId="13" xfId="2" applyFont="1" applyFill="1" applyBorder="1" applyAlignment="1">
      <alignment horizontal="left"/>
    </xf>
    <xf numFmtId="43" fontId="7" fillId="0" borderId="0" xfId="2" applyNumberFormat="1"/>
    <xf numFmtId="164" fontId="11" fillId="2" borderId="6" xfId="1" applyFont="1" applyFill="1" applyBorder="1"/>
    <xf numFmtId="2" fontId="11" fillId="0" borderId="8" xfId="2" applyNumberFormat="1" applyFont="1" applyBorder="1"/>
    <xf numFmtId="164" fontId="11" fillId="2" borderId="6" xfId="1" applyFont="1" applyFill="1" applyBorder="1" applyAlignment="1"/>
    <xf numFmtId="2" fontId="11" fillId="2" borderId="8" xfId="2" applyNumberFormat="1" applyFont="1" applyFill="1" applyBorder="1" applyAlignment="1">
      <alignment horizontal="center"/>
    </xf>
    <xf numFmtId="0" fontId="11" fillId="2" borderId="6" xfId="2" applyFont="1" applyFill="1" applyBorder="1" applyAlignment="1">
      <alignment horizontal="left"/>
    </xf>
    <xf numFmtId="0" fontId="11" fillId="2" borderId="14" xfId="2" applyFont="1" applyFill="1" applyBorder="1" applyAlignment="1">
      <alignment horizontal="center"/>
    </xf>
    <xf numFmtId="164" fontId="11" fillId="2" borderId="15" xfId="1" applyFont="1" applyFill="1" applyBorder="1"/>
    <xf numFmtId="2" fontId="11" fillId="0" borderId="16" xfId="2" applyNumberFormat="1" applyFont="1" applyBorder="1"/>
    <xf numFmtId="164" fontId="11" fillId="2" borderId="15" xfId="1" applyFont="1" applyFill="1" applyBorder="1" applyAlignment="1"/>
    <xf numFmtId="2" fontId="11" fillId="2" borderId="16" xfId="2" applyNumberFormat="1" applyFont="1" applyFill="1" applyBorder="1" applyAlignment="1">
      <alignment horizontal="center"/>
    </xf>
    <xf numFmtId="0" fontId="11" fillId="2" borderId="15" xfId="2" applyFont="1" applyFill="1" applyBorder="1" applyAlignment="1">
      <alignment horizontal="left"/>
    </xf>
    <xf numFmtId="164" fontId="7" fillId="0" borderId="0" xfId="2" applyNumberFormat="1"/>
    <xf numFmtId="164" fontId="11" fillId="2" borderId="17" xfId="1" applyFont="1" applyFill="1" applyBorder="1"/>
    <xf numFmtId="2" fontId="11" fillId="0" borderId="18" xfId="2" applyNumberFormat="1" applyFont="1" applyBorder="1"/>
    <xf numFmtId="164" fontId="11" fillId="2" borderId="17" xfId="1" applyFont="1" applyFill="1" applyBorder="1" applyAlignment="1"/>
    <xf numFmtId="2" fontId="11" fillId="2" borderId="18" xfId="2" applyNumberFormat="1" applyFont="1" applyFill="1" applyBorder="1" applyAlignment="1">
      <alignment horizontal="center"/>
    </xf>
    <xf numFmtId="0" fontId="11" fillId="2" borderId="17" xfId="2" applyFont="1" applyFill="1" applyBorder="1" applyAlignment="1">
      <alignment horizontal="left"/>
    </xf>
    <xf numFmtId="0" fontId="11" fillId="0" borderId="19" xfId="2" applyFont="1" applyBorder="1" applyAlignment="1">
      <alignment horizontal="center"/>
    </xf>
    <xf numFmtId="0" fontId="11" fillId="0" borderId="19" xfId="2" applyFont="1" applyBorder="1" applyAlignment="1"/>
    <xf numFmtId="0" fontId="14" fillId="0" borderId="0" xfId="2" applyFont="1" applyAlignment="1">
      <alignment horizontal="center"/>
    </xf>
    <xf numFmtId="0" fontId="1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7" fillId="0" borderId="0" xfId="2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6" fillId="0" borderId="0" xfId="2" applyFont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61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5791200</xdr:colOff>
      <xdr:row>0</xdr:row>
      <xdr:rowOff>76200</xdr:rowOff>
    </xdr:from>
    <xdr:to>
      <xdr:col>2</xdr:col>
      <xdr:colOff>7254240</xdr:colOff>
      <xdr:row>0</xdr:row>
      <xdr:rowOff>1089660</xdr:rowOff>
    </xdr:to>
    <xdr:pic>
      <xdr:nvPicPr>
        <xdr:cNvPr id="2" name="Picture 1" descr="Brasão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76200"/>
          <a:ext cx="14630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99060</xdr:rowOff>
    </xdr:from>
    <xdr:to>
      <xdr:col>8</xdr:col>
      <xdr:colOff>228600</xdr:colOff>
      <xdr:row>0</xdr:row>
      <xdr:rowOff>1310640</xdr:rowOff>
    </xdr:to>
    <xdr:pic>
      <xdr:nvPicPr>
        <xdr:cNvPr id="2" name="Picture 1" descr="Brasão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9540" y="99060"/>
          <a:ext cx="116586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&#231;amento%20Para&#237;so%20atual.%20nov_2015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ORÇ RES"/>
      <sheetName val="Quantitativos"/>
    </sheetNames>
    <sheetDataSet>
      <sheetData sheetId="0"/>
      <sheetData sheetId="1">
        <row r="12">
          <cell r="C12" t="str">
            <v>SERVIÇOS INICIAIS</v>
          </cell>
        </row>
        <row r="18">
          <cell r="I18">
            <v>4607.2099999999991</v>
          </cell>
        </row>
        <row r="19">
          <cell r="C19" t="str">
            <v>ALVENARIA E DIVISÓRIAS</v>
          </cell>
        </row>
        <row r="20">
          <cell r="I20">
            <v>2120.54</v>
          </cell>
        </row>
        <row r="21">
          <cell r="I21">
            <v>930.25</v>
          </cell>
        </row>
        <row r="22">
          <cell r="I22">
            <v>3018.01</v>
          </cell>
        </row>
        <row r="23">
          <cell r="I23">
            <v>155.94999999999999</v>
          </cell>
        </row>
        <row r="24">
          <cell r="I24">
            <v>6224.75</v>
          </cell>
        </row>
        <row r="25">
          <cell r="C25" t="str">
            <v>PAVIMENTAÇÃO</v>
          </cell>
        </row>
        <row r="27">
          <cell r="I27">
            <v>716.77</v>
          </cell>
        </row>
        <row r="28">
          <cell r="I28">
            <v>365.62</v>
          </cell>
        </row>
        <row r="29">
          <cell r="I29">
            <v>4199.5</v>
          </cell>
        </row>
        <row r="30">
          <cell r="I30">
            <v>7896.46</v>
          </cell>
        </row>
        <row r="32">
          <cell r="I32">
            <v>681.37</v>
          </cell>
        </row>
        <row r="33">
          <cell r="I33">
            <v>367.74</v>
          </cell>
        </row>
        <row r="34">
          <cell r="I34">
            <v>4100.1499999999996</v>
          </cell>
        </row>
        <row r="35">
          <cell r="I35">
            <v>18327.61</v>
          </cell>
        </row>
        <row r="36">
          <cell r="C36" t="str">
            <v>FORRO E COBERTURA</v>
          </cell>
        </row>
        <row r="37">
          <cell r="I37">
            <v>11588.42</v>
          </cell>
        </row>
        <row r="38">
          <cell r="I38">
            <v>9745.14</v>
          </cell>
        </row>
        <row r="39">
          <cell r="I39">
            <v>129.5</v>
          </cell>
        </row>
        <row r="40">
          <cell r="I40">
            <v>189.21</v>
          </cell>
        </row>
        <row r="41">
          <cell r="I41">
            <v>78.040000000000006</v>
          </cell>
        </row>
        <row r="42">
          <cell r="I42">
            <v>177.4</v>
          </cell>
        </row>
        <row r="43">
          <cell r="I43">
            <v>40.57</v>
          </cell>
        </row>
        <row r="44">
          <cell r="I44">
            <v>593.71</v>
          </cell>
        </row>
        <row r="45">
          <cell r="I45">
            <v>7623.57</v>
          </cell>
        </row>
        <row r="46">
          <cell r="I46">
            <v>1399.74</v>
          </cell>
        </row>
        <row r="47">
          <cell r="I47">
            <v>405.96</v>
          </cell>
        </row>
        <row r="48">
          <cell r="I48">
            <v>31971.26</v>
          </cell>
        </row>
        <row r="49">
          <cell r="C49" t="str">
            <v>REVESTIMENTOS E PINTURAS</v>
          </cell>
        </row>
        <row r="50">
          <cell r="I50">
            <v>1169.8800000000001</v>
          </cell>
        </row>
        <row r="51">
          <cell r="I51">
            <v>9399.5</v>
          </cell>
        </row>
        <row r="52">
          <cell r="I52">
            <v>831.51</v>
          </cell>
        </row>
        <row r="53">
          <cell r="I53">
            <v>5380.79</v>
          </cell>
        </row>
        <row r="54">
          <cell r="I54">
            <v>947.19</v>
          </cell>
        </row>
        <row r="55">
          <cell r="I55">
            <v>6540.75</v>
          </cell>
        </row>
        <row r="56">
          <cell r="I56">
            <v>431.48</v>
          </cell>
        </row>
        <row r="57">
          <cell r="I57">
            <v>1141.6300000000001</v>
          </cell>
        </row>
        <row r="58">
          <cell r="I58">
            <v>277.02</v>
          </cell>
        </row>
        <row r="59">
          <cell r="I59">
            <v>3054.1</v>
          </cell>
        </row>
        <row r="60">
          <cell r="I60">
            <v>744.62</v>
          </cell>
        </row>
        <row r="61">
          <cell r="I61">
            <v>29918.469999999998</v>
          </cell>
        </row>
        <row r="62">
          <cell r="C62" t="str">
            <v>ABERTURAS, VIDROS E FERRAGENS</v>
          </cell>
        </row>
        <row r="63">
          <cell r="I63">
            <v>1497.29</v>
          </cell>
        </row>
        <row r="64">
          <cell r="I64">
            <v>456.78</v>
          </cell>
        </row>
        <row r="65">
          <cell r="I65">
            <v>1853.68</v>
          </cell>
        </row>
        <row r="66">
          <cell r="I66">
            <v>870.12</v>
          </cell>
        </row>
        <row r="67">
          <cell r="I67">
            <v>408.33</v>
          </cell>
        </row>
        <row r="77">
          <cell r="I77">
            <v>264.3</v>
          </cell>
        </row>
        <row r="78">
          <cell r="I78">
            <v>2698.84</v>
          </cell>
        </row>
        <row r="79">
          <cell r="I79">
            <v>666.33</v>
          </cell>
        </row>
        <row r="80">
          <cell r="I80">
            <v>3602.76</v>
          </cell>
        </row>
        <row r="81">
          <cell r="I81">
            <v>2523.2199999999998</v>
          </cell>
        </row>
        <row r="82">
          <cell r="I82">
            <v>296.38</v>
          </cell>
        </row>
        <row r="90">
          <cell r="I90">
            <v>127.95</v>
          </cell>
        </row>
        <row r="91">
          <cell r="I91">
            <v>393.35</v>
          </cell>
        </row>
        <row r="92">
          <cell r="I92">
            <v>370.38</v>
          </cell>
        </row>
        <row r="93">
          <cell r="I93">
            <v>476.84</v>
          </cell>
        </row>
        <row r="94">
          <cell r="I94">
            <v>16506.55</v>
          </cell>
        </row>
        <row r="95">
          <cell r="C95" t="str">
            <v>INSTALAÇÕES HIDROSSANITÁRIAS</v>
          </cell>
        </row>
        <row r="97">
          <cell r="I97">
            <v>1108.32</v>
          </cell>
        </row>
        <row r="98">
          <cell r="I98">
            <v>93.15</v>
          </cell>
        </row>
        <row r="101">
          <cell r="I101">
            <v>1504.38</v>
          </cell>
        </row>
        <row r="102">
          <cell r="I102">
            <v>148.12</v>
          </cell>
        </row>
        <row r="105">
          <cell r="I105">
            <v>530.64</v>
          </cell>
        </row>
        <row r="106">
          <cell r="I106">
            <v>142.72</v>
          </cell>
        </row>
        <row r="109">
          <cell r="I109">
            <v>148.12</v>
          </cell>
        </row>
        <row r="112">
          <cell r="I112">
            <v>784.38</v>
          </cell>
        </row>
        <row r="121">
          <cell r="I121">
            <v>85.98</v>
          </cell>
        </row>
        <row r="122">
          <cell r="I122">
            <v>94.5</v>
          </cell>
        </row>
        <row r="123">
          <cell r="I123">
            <v>722.52</v>
          </cell>
        </row>
        <row r="124">
          <cell r="I124">
            <v>384.3</v>
          </cell>
        </row>
        <row r="125">
          <cell r="I125">
            <v>46.16</v>
          </cell>
        </row>
        <row r="126">
          <cell r="I126">
            <v>23.16</v>
          </cell>
        </row>
        <row r="127">
          <cell r="I127">
            <v>11.1</v>
          </cell>
        </row>
        <row r="128">
          <cell r="I128">
            <v>24.32</v>
          </cell>
        </row>
        <row r="129">
          <cell r="I129">
            <v>48.66</v>
          </cell>
        </row>
        <row r="130">
          <cell r="I130">
            <v>58</v>
          </cell>
        </row>
        <row r="131">
          <cell r="I131">
            <v>26.85</v>
          </cell>
        </row>
        <row r="132">
          <cell r="I132">
            <v>40.04</v>
          </cell>
        </row>
        <row r="139">
          <cell r="I139">
            <v>26.82</v>
          </cell>
        </row>
        <row r="140">
          <cell r="I140">
            <v>18.21</v>
          </cell>
        </row>
        <row r="147">
          <cell r="I147">
            <v>23.28</v>
          </cell>
        </row>
        <row r="154">
          <cell r="I154">
            <v>25.07</v>
          </cell>
        </row>
        <row r="161">
          <cell r="I161">
            <v>41.52</v>
          </cell>
        </row>
        <row r="162">
          <cell r="I162">
            <v>169.74</v>
          </cell>
        </row>
        <row r="163">
          <cell r="I163">
            <v>895.2</v>
          </cell>
        </row>
        <row r="164">
          <cell r="I164">
            <v>669.36</v>
          </cell>
        </row>
        <row r="170">
          <cell r="I170">
            <v>1404.82</v>
          </cell>
        </row>
        <row r="171">
          <cell r="I171">
            <v>1133.78</v>
          </cell>
        </row>
        <row r="176">
          <cell r="I176">
            <v>153.72</v>
          </cell>
        </row>
        <row r="177">
          <cell r="I177">
            <v>457.5</v>
          </cell>
        </row>
        <row r="178">
          <cell r="I178">
            <v>127.56</v>
          </cell>
        </row>
        <row r="179">
          <cell r="I179">
            <v>15.46</v>
          </cell>
        </row>
        <row r="180">
          <cell r="I180">
            <v>11.27</v>
          </cell>
        </row>
        <row r="181">
          <cell r="I181">
            <v>12.12</v>
          </cell>
        </row>
        <row r="182">
          <cell r="I182">
            <v>24.44</v>
          </cell>
        </row>
        <row r="183">
          <cell r="I183">
            <v>27.54</v>
          </cell>
        </row>
        <row r="184">
          <cell r="I184">
            <v>7.44</v>
          </cell>
        </row>
        <row r="185">
          <cell r="I185">
            <v>15.78</v>
          </cell>
        </row>
        <row r="186">
          <cell r="I186">
            <v>15.24</v>
          </cell>
        </row>
        <row r="187">
          <cell r="I187">
            <v>65.89</v>
          </cell>
        </row>
        <row r="188">
          <cell r="I188">
            <v>76.05</v>
          </cell>
        </row>
        <row r="195">
          <cell r="I195">
            <v>13.76</v>
          </cell>
        </row>
        <row r="202">
          <cell r="I202">
            <v>11.93</v>
          </cell>
        </row>
        <row r="203">
          <cell r="I203">
            <v>21.57</v>
          </cell>
        </row>
        <row r="204">
          <cell r="I204">
            <v>25.32</v>
          </cell>
        </row>
        <row r="205">
          <cell r="I205">
            <v>10.039999999999999</v>
          </cell>
        </row>
        <row r="206">
          <cell r="I206">
            <v>13.97</v>
          </cell>
        </row>
        <row r="207">
          <cell r="I207">
            <v>301.95</v>
          </cell>
        </row>
        <row r="208">
          <cell r="I208">
            <v>154.41999999999999</v>
          </cell>
        </row>
        <row r="209">
          <cell r="I209">
            <v>945.14</v>
          </cell>
        </row>
        <row r="210">
          <cell r="I210">
            <v>98.43</v>
          </cell>
        </row>
        <row r="211">
          <cell r="I211">
            <v>13039.76</v>
          </cell>
        </row>
        <row r="212">
          <cell r="C212" t="str">
            <v>INSTALAÇÕES ELÉTRICAS E PPCI</v>
          </cell>
        </row>
        <row r="214">
          <cell r="I214">
            <v>1749</v>
          </cell>
        </row>
        <row r="215">
          <cell r="I215">
            <v>260.58</v>
          </cell>
        </row>
        <row r="221">
          <cell r="I221">
            <v>202.12</v>
          </cell>
        </row>
        <row r="222">
          <cell r="I222">
            <v>43.56</v>
          </cell>
        </row>
        <row r="223">
          <cell r="I223">
            <v>42.52</v>
          </cell>
        </row>
        <row r="224">
          <cell r="I224">
            <v>78.47</v>
          </cell>
        </row>
        <row r="225">
          <cell r="I225">
            <v>25.34</v>
          </cell>
        </row>
        <row r="226">
          <cell r="I226">
            <v>230.52</v>
          </cell>
        </row>
        <row r="227">
          <cell r="I227">
            <v>2058.61</v>
          </cell>
        </row>
        <row r="228">
          <cell r="I228">
            <v>292.19</v>
          </cell>
        </row>
        <row r="229">
          <cell r="I229">
            <v>238.55</v>
          </cell>
        </row>
        <row r="233">
          <cell r="I233">
            <v>65</v>
          </cell>
        </row>
        <row r="234">
          <cell r="I234">
            <v>60.68</v>
          </cell>
        </row>
        <row r="235">
          <cell r="I235">
            <v>244.08</v>
          </cell>
        </row>
        <row r="236">
          <cell r="I236">
            <v>57.2</v>
          </cell>
        </row>
        <row r="238">
          <cell r="I238">
            <v>1000.2</v>
          </cell>
        </row>
        <row r="239">
          <cell r="I239">
            <v>667.12</v>
          </cell>
        </row>
        <row r="240">
          <cell r="I240">
            <v>588.23</v>
          </cell>
        </row>
        <row r="242">
          <cell r="I242">
            <v>1221.18</v>
          </cell>
        </row>
        <row r="243">
          <cell r="I243">
            <v>1598.39</v>
          </cell>
        </row>
        <row r="244">
          <cell r="I244">
            <v>855.44</v>
          </cell>
        </row>
        <row r="245">
          <cell r="I245">
            <v>275.88</v>
          </cell>
        </row>
        <row r="246">
          <cell r="I246">
            <v>11854.859999999999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1"/>
  <sheetViews>
    <sheetView tabSelected="1" view="pageBreakPreview" topLeftCell="A179" zoomScale="55" zoomScaleNormal="70" zoomScaleSheetLayoutView="55" workbookViewId="0">
      <selection activeCell="J244" sqref="J244:K244"/>
    </sheetView>
  </sheetViews>
  <sheetFormatPr defaultColWidth="11.42578125" defaultRowHeight="13.15"/>
  <cols>
    <col min="1" max="1" width="2.140625" customWidth="1"/>
    <col min="2" max="2" width="9.5703125" style="88" customWidth="1"/>
    <col min="3" max="3" width="127.28515625" customWidth="1"/>
    <col min="4" max="4" width="10.7109375" customWidth="1"/>
    <col min="5" max="5" width="5.7109375" customWidth="1"/>
    <col min="6" max="8" width="12.7109375" customWidth="1"/>
    <col min="9" max="9" width="15.5703125" style="91" bestFit="1" customWidth="1"/>
    <col min="10" max="10" width="12.7109375" bestFit="1" customWidth="1"/>
  </cols>
  <sheetData>
    <row r="1" spans="1:9" ht="93" customHeight="1">
      <c r="B1" s="139"/>
      <c r="C1" s="139"/>
      <c r="D1" s="139"/>
      <c r="E1" s="139"/>
      <c r="F1" s="139"/>
      <c r="G1" s="139"/>
      <c r="H1" s="139"/>
      <c r="I1" s="139"/>
    </row>
    <row r="2" spans="1:9" ht="30" customHeight="1">
      <c r="A2" s="1"/>
      <c r="B2" s="141" t="s">
        <v>0</v>
      </c>
      <c r="C2" s="141"/>
      <c r="D2" s="141"/>
      <c r="E2" s="141"/>
      <c r="F2" s="141"/>
      <c r="G2" s="141"/>
      <c r="H2" s="141"/>
      <c r="I2" s="141"/>
    </row>
    <row r="3" spans="1:9" ht="20.100000000000001" customHeight="1">
      <c r="A3" s="1"/>
      <c r="B3" s="142"/>
      <c r="C3" s="142"/>
      <c r="D3" s="142"/>
      <c r="E3" s="142"/>
      <c r="F3" s="142"/>
      <c r="G3" s="142"/>
      <c r="H3" s="142"/>
      <c r="I3" s="142"/>
    </row>
    <row r="4" spans="1:9" ht="20.100000000000001" customHeight="1">
      <c r="A4" s="1"/>
      <c r="B4" s="2"/>
      <c r="C4" s="135"/>
      <c r="D4" s="135"/>
      <c r="E4" s="135"/>
      <c r="F4" s="135"/>
      <c r="G4" s="135"/>
      <c r="H4" s="3" t="s">
        <v>1</v>
      </c>
      <c r="I4" s="4">
        <v>0.27739999999999998</v>
      </c>
    </row>
    <row r="5" spans="1:9" ht="20.100000000000001" customHeight="1">
      <c r="A5" s="1"/>
      <c r="B5" s="5" t="s">
        <v>2</v>
      </c>
      <c r="C5" s="6"/>
      <c r="D5" s="6"/>
      <c r="E5" s="6"/>
      <c r="F5" s="6"/>
      <c r="G5" s="6"/>
      <c r="H5" s="6"/>
      <c r="I5" s="6"/>
    </row>
    <row r="6" spans="1:9" ht="20.100000000000001" customHeight="1">
      <c r="A6" s="1"/>
      <c r="B6" s="5" t="s">
        <v>3</v>
      </c>
      <c r="C6" s="6"/>
      <c r="D6" s="6"/>
      <c r="E6" s="6" t="s">
        <v>4</v>
      </c>
      <c r="F6" s="6"/>
      <c r="G6" s="6"/>
      <c r="H6" s="6"/>
      <c r="I6" s="6"/>
    </row>
    <row r="7" spans="1:9" ht="20.100000000000001" customHeight="1">
      <c r="A7" s="1"/>
      <c r="B7" s="5" t="s">
        <v>5</v>
      </c>
      <c r="C7" s="6"/>
      <c r="D7" s="6"/>
      <c r="E7" s="6" t="s">
        <v>6</v>
      </c>
      <c r="F7" s="6"/>
      <c r="G7" s="6"/>
      <c r="H7" s="6"/>
      <c r="I7" s="6"/>
    </row>
    <row r="8" spans="1:9" ht="15" customHeight="1" thickBot="1">
      <c r="A8" s="1"/>
      <c r="B8" s="7"/>
      <c r="C8" s="8"/>
      <c r="D8" s="8"/>
      <c r="E8" s="8"/>
      <c r="F8" s="8"/>
      <c r="G8" s="8"/>
      <c r="H8" s="8"/>
      <c r="I8" s="8"/>
    </row>
    <row r="9" spans="1:9" ht="15" customHeight="1">
      <c r="A9" s="1"/>
      <c r="B9" s="143" t="s">
        <v>7</v>
      </c>
      <c r="C9" s="145" t="s">
        <v>8</v>
      </c>
      <c r="D9" s="146" t="s">
        <v>9</v>
      </c>
      <c r="E9" s="146" t="s">
        <v>10</v>
      </c>
      <c r="F9" s="136"/>
      <c r="G9" s="148" t="s">
        <v>11</v>
      </c>
      <c r="H9" s="148"/>
      <c r="I9" s="148"/>
    </row>
    <row r="10" spans="1:9" s="1" customFormat="1" ht="15" customHeight="1">
      <c r="B10" s="144"/>
      <c r="C10" s="144"/>
      <c r="D10" s="147"/>
      <c r="E10" s="147"/>
      <c r="F10" s="9" t="s">
        <v>12</v>
      </c>
      <c r="G10" s="10" t="s">
        <v>13</v>
      </c>
      <c r="H10" s="10" t="s">
        <v>14</v>
      </c>
      <c r="I10" s="10" t="s">
        <v>14</v>
      </c>
    </row>
    <row r="11" spans="1:9" ht="15" customHeight="1">
      <c r="B11" s="144"/>
      <c r="C11" s="144"/>
      <c r="D11" s="147"/>
      <c r="E11" s="147"/>
      <c r="F11" s="137"/>
      <c r="G11" s="11" t="s">
        <v>15</v>
      </c>
      <c r="H11" s="10" t="s">
        <v>15</v>
      </c>
      <c r="I11" s="12" t="s">
        <v>16</v>
      </c>
    </row>
    <row r="12" spans="1:9" ht="15" customHeight="1">
      <c r="B12" s="13" t="s">
        <v>17</v>
      </c>
      <c r="C12" s="14" t="s">
        <v>18</v>
      </c>
      <c r="D12" s="15"/>
      <c r="E12" s="16"/>
      <c r="F12" s="16"/>
      <c r="G12" s="15"/>
      <c r="H12" s="15"/>
      <c r="I12" s="15"/>
    </row>
    <row r="13" spans="1:9" ht="15" customHeight="1">
      <c r="B13" s="17" t="s">
        <v>19</v>
      </c>
      <c r="C13" s="18" t="s">
        <v>20</v>
      </c>
      <c r="D13" s="19">
        <v>6.4</v>
      </c>
      <c r="E13" s="20" t="s">
        <v>21</v>
      </c>
      <c r="F13" s="20" t="s">
        <v>22</v>
      </c>
      <c r="G13" s="19">
        <v>219.54</v>
      </c>
      <c r="H13" s="21">
        <f>TRUNC(G13*(1+$I$4),2)</f>
        <v>280.44</v>
      </c>
      <c r="I13" s="21">
        <f>ROUND(D13*H13,2)</f>
        <v>1794.82</v>
      </c>
    </row>
    <row r="14" spans="1:9" ht="15" customHeight="1">
      <c r="B14" s="17" t="s">
        <v>23</v>
      </c>
      <c r="C14" s="18" t="s">
        <v>24</v>
      </c>
      <c r="D14" s="19">
        <v>216.3</v>
      </c>
      <c r="E14" s="20" t="s">
        <v>21</v>
      </c>
      <c r="F14" s="20">
        <v>72231</v>
      </c>
      <c r="G14" s="19">
        <v>4.1900000000000004</v>
      </c>
      <c r="H14" s="21">
        <f>TRUNC(G14*(1+$I$4),2)</f>
        <v>5.35</v>
      </c>
      <c r="I14" s="21">
        <f>ROUND(D14*H14,2)</f>
        <v>1157.21</v>
      </c>
    </row>
    <row r="15" spans="1:9" ht="15" customHeight="1">
      <c r="B15" s="17" t="s">
        <v>25</v>
      </c>
      <c r="C15" s="18" t="s">
        <v>26</v>
      </c>
      <c r="D15" s="19">
        <v>17.346</v>
      </c>
      <c r="E15" s="20" t="s">
        <v>27</v>
      </c>
      <c r="F15" s="20" t="s">
        <v>28</v>
      </c>
      <c r="G15" s="19">
        <v>53.51</v>
      </c>
      <c r="H15" s="21">
        <f>TRUNC(G15*(1+$I$4),2)</f>
        <v>68.349999999999994</v>
      </c>
      <c r="I15" s="21">
        <f>ROUND(D15*H15,2)</f>
        <v>1185.5999999999999</v>
      </c>
    </row>
    <row r="16" spans="1:9">
      <c r="B16" s="17" t="s">
        <v>29</v>
      </c>
      <c r="C16" s="18" t="s">
        <v>30</v>
      </c>
      <c r="D16" s="19">
        <v>7.8</v>
      </c>
      <c r="E16" s="20" t="s">
        <v>21</v>
      </c>
      <c r="F16" s="20">
        <v>85334</v>
      </c>
      <c r="G16" s="19">
        <v>11.97</v>
      </c>
      <c r="H16" s="21">
        <f>TRUNC(G16*(1+$I$4),2)</f>
        <v>15.29</v>
      </c>
      <c r="I16" s="21">
        <f>ROUND(D16*H16,2)</f>
        <v>119.26</v>
      </c>
    </row>
    <row r="17" spans="2:11">
      <c r="B17" s="17" t="s">
        <v>31</v>
      </c>
      <c r="C17" s="22" t="s">
        <v>32</v>
      </c>
      <c r="D17" s="19">
        <v>24.74</v>
      </c>
      <c r="E17" s="20" t="s">
        <v>21</v>
      </c>
      <c r="F17" s="20">
        <v>72223</v>
      </c>
      <c r="G17" s="19">
        <v>11.09</v>
      </c>
      <c r="H17" s="21">
        <f>TRUNC(G17*(1+$I$4),2)</f>
        <v>14.16</v>
      </c>
      <c r="I17" s="21">
        <f>ROUND(D17*H17,2)</f>
        <v>350.32</v>
      </c>
    </row>
    <row r="18" spans="2:11" ht="15" customHeight="1">
      <c r="B18" s="17"/>
      <c r="C18" s="23" t="s">
        <v>33</v>
      </c>
      <c r="D18" s="19"/>
      <c r="E18" s="24"/>
      <c r="F18" s="24"/>
      <c r="G18" s="19"/>
      <c r="H18" s="21"/>
      <c r="I18" s="25">
        <f>SUM(I13:I17)</f>
        <v>4607.2099999999991</v>
      </c>
    </row>
    <row r="19" spans="2:11" ht="15" customHeight="1">
      <c r="B19" s="13" t="s">
        <v>34</v>
      </c>
      <c r="C19" s="14" t="s">
        <v>35</v>
      </c>
      <c r="D19" s="15"/>
      <c r="E19" s="16"/>
      <c r="F19" s="16"/>
      <c r="G19" s="15"/>
      <c r="H19" s="15"/>
      <c r="I19" s="15"/>
    </row>
    <row r="20" spans="2:11" ht="27" customHeight="1">
      <c r="B20" s="17" t="s">
        <v>36</v>
      </c>
      <c r="C20" s="22" t="s">
        <v>37</v>
      </c>
      <c r="D20" s="26">
        <v>9.42</v>
      </c>
      <c r="E20" s="20" t="s">
        <v>21</v>
      </c>
      <c r="F20" s="20">
        <v>72133</v>
      </c>
      <c r="G20" s="19">
        <v>176.23</v>
      </c>
      <c r="H20" s="21">
        <f>TRUNC(G20*(1+$I$4),2)</f>
        <v>225.11</v>
      </c>
      <c r="I20" s="21">
        <f>ROUND(D20*H20,2)</f>
        <v>2120.54</v>
      </c>
    </row>
    <row r="21" spans="2:11" ht="27" customHeight="1">
      <c r="B21" s="17" t="s">
        <v>38</v>
      </c>
      <c r="C21" s="22" t="s">
        <v>39</v>
      </c>
      <c r="D21" s="26">
        <v>7.25</v>
      </c>
      <c r="E21" s="20" t="s">
        <v>21</v>
      </c>
      <c r="F21" s="20">
        <v>72131</v>
      </c>
      <c r="G21" s="19">
        <v>100.45</v>
      </c>
      <c r="H21" s="21">
        <f>TRUNC(G21*(1+$I$4),2)</f>
        <v>128.31</v>
      </c>
      <c r="I21" s="21">
        <f>ROUND(D21*H21,2)</f>
        <v>930.25</v>
      </c>
    </row>
    <row r="22" spans="2:11" s="30" customFormat="1" ht="26.45">
      <c r="B22" s="17" t="s">
        <v>40</v>
      </c>
      <c r="C22" s="22" t="s">
        <v>41</v>
      </c>
      <c r="D22" s="27">
        <v>10.699500000000002</v>
      </c>
      <c r="E22" s="20" t="s">
        <v>21</v>
      </c>
      <c r="F22" s="28" t="s">
        <v>42</v>
      </c>
      <c r="G22" s="29">
        <v>220.82</v>
      </c>
      <c r="H22" s="21">
        <f>TRUNC(G22*(1+$I$4),2)</f>
        <v>282.07</v>
      </c>
      <c r="I22" s="21">
        <f>ROUND(D22*H22,2)</f>
        <v>3018.01</v>
      </c>
    </row>
    <row r="23" spans="2:11" s="30" customFormat="1">
      <c r="B23" s="17" t="s">
        <v>43</v>
      </c>
      <c r="C23" s="22" t="s">
        <v>44</v>
      </c>
      <c r="D23" s="29">
        <v>5.4</v>
      </c>
      <c r="E23" s="20" t="s">
        <v>45</v>
      </c>
      <c r="F23" s="28" t="s">
        <v>46</v>
      </c>
      <c r="G23" s="29">
        <v>22.61</v>
      </c>
      <c r="H23" s="21">
        <f>TRUNC(G23*(1+$I$4),2)</f>
        <v>28.88</v>
      </c>
      <c r="I23" s="21">
        <f>ROUND(D23*H23,2)</f>
        <v>155.94999999999999</v>
      </c>
    </row>
    <row r="24" spans="2:11" ht="15" customHeight="1">
      <c r="B24" s="17"/>
      <c r="C24" s="23" t="s">
        <v>47</v>
      </c>
      <c r="D24" s="19"/>
      <c r="E24" s="24"/>
      <c r="F24" s="24"/>
      <c r="G24" s="19"/>
      <c r="H24" s="21"/>
      <c r="I24" s="25">
        <f>SUM(I20:I23)</f>
        <v>6224.75</v>
      </c>
      <c r="J24" s="31"/>
      <c r="K24" s="31"/>
    </row>
    <row r="25" spans="2:11" ht="15" customHeight="1">
      <c r="B25" s="13" t="s">
        <v>48</v>
      </c>
      <c r="C25" s="14" t="s">
        <v>49</v>
      </c>
      <c r="D25" s="15"/>
      <c r="E25" s="16"/>
      <c r="F25" s="16"/>
      <c r="G25" s="15"/>
      <c r="H25" s="15"/>
      <c r="I25" s="15"/>
      <c r="J25" s="31"/>
      <c r="K25" s="31"/>
    </row>
    <row r="26" spans="2:11" s="37" customFormat="1" ht="15" customHeight="1">
      <c r="B26" s="32" t="s">
        <v>50</v>
      </c>
      <c r="C26" s="33" t="s">
        <v>51</v>
      </c>
      <c r="D26" s="34"/>
      <c r="E26" s="35"/>
      <c r="F26" s="35"/>
      <c r="G26" s="34"/>
      <c r="H26" s="34"/>
      <c r="I26" s="34"/>
      <c r="J26" s="36"/>
      <c r="K26" s="36"/>
    </row>
    <row r="27" spans="2:11" ht="15" customHeight="1">
      <c r="B27" s="17" t="s">
        <v>52</v>
      </c>
      <c r="C27" s="38" t="s">
        <v>53</v>
      </c>
      <c r="D27" s="39">
        <v>13.39</v>
      </c>
      <c r="E27" s="20" t="s">
        <v>27</v>
      </c>
      <c r="F27" s="24">
        <v>55835</v>
      </c>
      <c r="G27" s="19">
        <v>41.91</v>
      </c>
      <c r="H27" s="21">
        <f>TRUNC(G27*(1+$I$4),2)</f>
        <v>53.53</v>
      </c>
      <c r="I27" s="21">
        <f>ROUND(D27*H27,2)</f>
        <v>716.77</v>
      </c>
      <c r="J27" s="31"/>
      <c r="K27" s="31"/>
    </row>
    <row r="28" spans="2:11" ht="15" customHeight="1">
      <c r="B28" s="17" t="s">
        <v>54</v>
      </c>
      <c r="C28" s="18" t="s">
        <v>55</v>
      </c>
      <c r="D28" s="39">
        <v>4.0199999999999996</v>
      </c>
      <c r="E28" s="20" t="s">
        <v>27</v>
      </c>
      <c r="F28" s="24" t="s">
        <v>56</v>
      </c>
      <c r="G28" s="19">
        <v>71.2</v>
      </c>
      <c r="H28" s="21">
        <f>TRUNC(G28*(1+$I$4),2)</f>
        <v>90.95</v>
      </c>
      <c r="I28" s="21">
        <f>ROUND(D28*H28,2)</f>
        <v>365.62</v>
      </c>
      <c r="J28" s="31"/>
      <c r="K28" s="31"/>
    </row>
    <row r="29" spans="2:11" ht="13.15" customHeight="1">
      <c r="B29" s="17" t="s">
        <v>57</v>
      </c>
      <c r="C29" s="18" t="s">
        <v>58</v>
      </c>
      <c r="D29" s="19">
        <v>133.87</v>
      </c>
      <c r="E29" s="20" t="s">
        <v>21</v>
      </c>
      <c r="F29" s="20" t="s">
        <v>59</v>
      </c>
      <c r="G29" s="19">
        <v>24.56</v>
      </c>
      <c r="H29" s="21">
        <f>TRUNC(G29*(1+$I$4),2)</f>
        <v>31.37</v>
      </c>
      <c r="I29" s="21">
        <f>ROUND(D29*H29,2)</f>
        <v>4199.5</v>
      </c>
      <c r="J29" s="31"/>
      <c r="K29" s="31"/>
    </row>
    <row r="30" spans="2:11" ht="26.45">
      <c r="B30" s="32" t="s">
        <v>60</v>
      </c>
      <c r="C30" s="18" t="s">
        <v>61</v>
      </c>
      <c r="D30" s="27">
        <v>251.64000000000001</v>
      </c>
      <c r="E30" s="20" t="s">
        <v>21</v>
      </c>
      <c r="F30" s="20">
        <v>87251</v>
      </c>
      <c r="G30" s="19">
        <v>24.57</v>
      </c>
      <c r="H30" s="21">
        <f>TRUNC(G30*(1+$I$4),2)</f>
        <v>31.38</v>
      </c>
      <c r="I30" s="21">
        <f>ROUND(D30*H30,2)</f>
        <v>7896.46</v>
      </c>
      <c r="J30" s="40">
        <f>SUM(I27:I30)</f>
        <v>13178.349999999999</v>
      </c>
      <c r="K30" s="31"/>
    </row>
    <row r="31" spans="2:11" ht="15">
      <c r="B31" s="17" t="s">
        <v>62</v>
      </c>
      <c r="C31" s="18" t="s">
        <v>63</v>
      </c>
      <c r="D31" s="19"/>
      <c r="E31" s="20"/>
      <c r="F31" s="20"/>
      <c r="G31" s="19"/>
      <c r="H31" s="21"/>
      <c r="I31" s="21"/>
      <c r="J31" s="31"/>
      <c r="K31" s="31"/>
    </row>
    <row r="32" spans="2:11" ht="15" customHeight="1">
      <c r="B32" s="41" t="s">
        <v>64</v>
      </c>
      <c r="C32" s="38" t="s">
        <v>53</v>
      </c>
      <c r="D32" s="39">
        <v>13.88</v>
      </c>
      <c r="E32" s="42" t="s">
        <v>27</v>
      </c>
      <c r="F32" s="43">
        <v>55835</v>
      </c>
      <c r="G32" s="39">
        <v>38.43</v>
      </c>
      <c r="H32" s="44">
        <f>TRUNC(G32*(1+$I$4),2)</f>
        <v>49.09</v>
      </c>
      <c r="I32" s="44">
        <f>ROUND(D32*H32,2)</f>
        <v>681.37</v>
      </c>
    </row>
    <row r="33" spans="2:10" ht="15" customHeight="1">
      <c r="B33" s="41" t="s">
        <v>65</v>
      </c>
      <c r="C33" s="18" t="s">
        <v>55</v>
      </c>
      <c r="D33" s="39">
        <v>4.16</v>
      </c>
      <c r="E33" s="42" t="s">
        <v>27</v>
      </c>
      <c r="F33" s="43" t="s">
        <v>56</v>
      </c>
      <c r="G33" s="39">
        <v>69.209999999999994</v>
      </c>
      <c r="H33" s="44">
        <f>TRUNC(G33*(1+$I$4),2)</f>
        <v>88.4</v>
      </c>
      <c r="I33" s="44">
        <f>ROUND(D33*H33,2)</f>
        <v>367.74</v>
      </c>
    </row>
    <row r="34" spans="2:10" ht="15" customHeight="1">
      <c r="B34" s="41" t="s">
        <v>66</v>
      </c>
      <c r="C34" s="18" t="s">
        <v>67</v>
      </c>
      <c r="D34" s="39">
        <v>138.80000000000001</v>
      </c>
      <c r="E34" s="42" t="s">
        <v>21</v>
      </c>
      <c r="F34" s="42" t="s">
        <v>59</v>
      </c>
      <c r="G34" s="39">
        <v>23.13</v>
      </c>
      <c r="H34" s="44">
        <f>TRUNC(G34*(1+$I$4),2)</f>
        <v>29.54</v>
      </c>
      <c r="I34" s="44">
        <f>ROUND(D34*H34,2)</f>
        <v>4100.1499999999996</v>
      </c>
    </row>
    <row r="35" spans="2:10" ht="15" customHeight="1">
      <c r="B35" s="17"/>
      <c r="C35" s="23" t="s">
        <v>68</v>
      </c>
      <c r="D35" s="19"/>
      <c r="E35" s="24"/>
      <c r="F35" s="24"/>
      <c r="G35" s="19"/>
      <c r="H35" s="21"/>
      <c r="I35" s="25">
        <f>SUM(I27:I34)</f>
        <v>18327.61</v>
      </c>
      <c r="J35" s="45">
        <f>SUM(I32:I34)</f>
        <v>5149.26</v>
      </c>
    </row>
    <row r="36" spans="2:10" ht="15" customHeight="1">
      <c r="B36" s="13" t="s">
        <v>69</v>
      </c>
      <c r="C36" s="14" t="s">
        <v>70</v>
      </c>
      <c r="D36" s="15"/>
      <c r="E36" s="16"/>
      <c r="F36" s="16"/>
      <c r="G36" s="15"/>
      <c r="H36" s="15"/>
      <c r="I36" s="15"/>
    </row>
    <row r="37" spans="2:10" ht="30.75" customHeight="1">
      <c r="B37" s="17" t="s">
        <v>71</v>
      </c>
      <c r="C37" s="18" t="s">
        <v>72</v>
      </c>
      <c r="D37" s="19">
        <v>240.32400000000001</v>
      </c>
      <c r="E37" s="20" t="s">
        <v>21</v>
      </c>
      <c r="F37" s="24">
        <v>84091</v>
      </c>
      <c r="G37" s="19">
        <v>37.75</v>
      </c>
      <c r="H37" s="21">
        <f t="shared" ref="H37:H47" si="0">TRUNC(G37*(1+$I$4),2)</f>
        <v>48.22</v>
      </c>
      <c r="I37" s="21">
        <f t="shared" ref="I37:I47" si="1">ROUND(D37*H37,2)</f>
        <v>11588.42</v>
      </c>
    </row>
    <row r="38" spans="2:10">
      <c r="B38" s="17" t="s">
        <v>73</v>
      </c>
      <c r="C38" s="18" t="s">
        <v>74</v>
      </c>
      <c r="D38" s="19">
        <v>240.32400000000001</v>
      </c>
      <c r="E38" s="20" t="s">
        <v>21</v>
      </c>
      <c r="F38" s="20">
        <v>11587</v>
      </c>
      <c r="G38" s="19">
        <v>31.75</v>
      </c>
      <c r="H38" s="21">
        <f t="shared" si="0"/>
        <v>40.549999999999997</v>
      </c>
      <c r="I38" s="21">
        <f t="shared" si="1"/>
        <v>9745.14</v>
      </c>
    </row>
    <row r="39" spans="2:10" ht="26.45">
      <c r="B39" s="17" t="s">
        <v>75</v>
      </c>
      <c r="C39" s="18" t="s">
        <v>76</v>
      </c>
      <c r="D39" s="19">
        <v>4.25</v>
      </c>
      <c r="E39" s="20" t="s">
        <v>21</v>
      </c>
      <c r="F39" s="20">
        <v>84216</v>
      </c>
      <c r="G39" s="19">
        <v>23.86</v>
      </c>
      <c r="H39" s="21">
        <f t="shared" si="0"/>
        <v>30.47</v>
      </c>
      <c r="I39" s="21">
        <f t="shared" si="1"/>
        <v>129.5</v>
      </c>
    </row>
    <row r="40" spans="2:10">
      <c r="B40" s="17" t="s">
        <v>77</v>
      </c>
      <c r="C40" s="18" t="s">
        <v>78</v>
      </c>
      <c r="D40" s="19">
        <v>21</v>
      </c>
      <c r="E40" s="20" t="s">
        <v>79</v>
      </c>
      <c r="F40" s="20" t="s">
        <v>80</v>
      </c>
      <c r="G40" s="19">
        <v>7.06</v>
      </c>
      <c r="H40" s="21">
        <f t="shared" si="0"/>
        <v>9.01</v>
      </c>
      <c r="I40" s="21">
        <f t="shared" si="1"/>
        <v>189.21</v>
      </c>
    </row>
    <row r="41" spans="2:10">
      <c r="B41" s="17" t="s">
        <v>81</v>
      </c>
      <c r="C41" s="18" t="s">
        <v>82</v>
      </c>
      <c r="D41" s="19">
        <v>8.7200000000000006</v>
      </c>
      <c r="E41" s="20" t="s">
        <v>79</v>
      </c>
      <c r="F41" s="20" t="s">
        <v>83</v>
      </c>
      <c r="G41" s="19">
        <v>7.01</v>
      </c>
      <c r="H41" s="21">
        <f t="shared" si="0"/>
        <v>8.9499999999999993</v>
      </c>
      <c r="I41" s="21">
        <f t="shared" si="1"/>
        <v>78.040000000000006</v>
      </c>
    </row>
    <row r="42" spans="2:10">
      <c r="B42" s="17" t="s">
        <v>84</v>
      </c>
      <c r="C42" s="18" t="s">
        <v>85</v>
      </c>
      <c r="D42" s="46">
        <v>0.41</v>
      </c>
      <c r="E42" s="42" t="s">
        <v>27</v>
      </c>
      <c r="F42" s="43" t="s">
        <v>86</v>
      </c>
      <c r="G42" s="19">
        <v>338.72</v>
      </c>
      <c r="H42" s="21">
        <f t="shared" si="0"/>
        <v>432.68</v>
      </c>
      <c r="I42" s="21">
        <f t="shared" si="1"/>
        <v>177.4</v>
      </c>
    </row>
    <row r="43" spans="2:10">
      <c r="B43" s="17" t="s">
        <v>87</v>
      </c>
      <c r="C43" s="18" t="s">
        <v>88</v>
      </c>
      <c r="D43" s="46">
        <v>0.41</v>
      </c>
      <c r="E43" s="42" t="s">
        <v>27</v>
      </c>
      <c r="F43" s="42" t="s">
        <v>89</v>
      </c>
      <c r="G43" s="19">
        <v>77.459999999999994</v>
      </c>
      <c r="H43" s="21">
        <f t="shared" si="0"/>
        <v>98.94</v>
      </c>
      <c r="I43" s="21">
        <f t="shared" si="1"/>
        <v>40.57</v>
      </c>
    </row>
    <row r="44" spans="2:10" ht="26.45">
      <c r="B44" s="17" t="s">
        <v>90</v>
      </c>
      <c r="C44" s="18" t="s">
        <v>91</v>
      </c>
      <c r="D44" s="19">
        <v>7.87</v>
      </c>
      <c r="E44" s="20" t="s">
        <v>21</v>
      </c>
      <c r="F44" s="20" t="s">
        <v>92</v>
      </c>
      <c r="G44" s="19">
        <v>59.06</v>
      </c>
      <c r="H44" s="21">
        <f t="shared" si="0"/>
        <v>75.44</v>
      </c>
      <c r="I44" s="21">
        <f t="shared" si="1"/>
        <v>593.71</v>
      </c>
    </row>
    <row r="45" spans="2:10" ht="26.45">
      <c r="B45" s="17" t="s">
        <v>93</v>
      </c>
      <c r="C45" s="18" t="s">
        <v>94</v>
      </c>
      <c r="D45" s="19">
        <v>214.93</v>
      </c>
      <c r="E45" s="20" t="s">
        <v>21</v>
      </c>
      <c r="F45" s="24" t="s">
        <v>95</v>
      </c>
      <c r="G45" s="19">
        <v>27.77</v>
      </c>
      <c r="H45" s="21">
        <f t="shared" si="0"/>
        <v>35.47</v>
      </c>
      <c r="I45" s="21">
        <f t="shared" si="1"/>
        <v>7623.57</v>
      </c>
    </row>
    <row r="46" spans="2:10" ht="25.9" customHeight="1">
      <c r="B46" s="17" t="s">
        <v>96</v>
      </c>
      <c r="C46" s="47" t="s">
        <v>97</v>
      </c>
      <c r="D46" s="19">
        <v>27.85</v>
      </c>
      <c r="E46" s="24" t="s">
        <v>45</v>
      </c>
      <c r="F46" s="24" t="s">
        <v>98</v>
      </c>
      <c r="G46" s="19">
        <v>39.35</v>
      </c>
      <c r="H46" s="21">
        <f t="shared" si="0"/>
        <v>50.26</v>
      </c>
      <c r="I46" s="21">
        <f t="shared" si="1"/>
        <v>1399.74</v>
      </c>
    </row>
    <row r="47" spans="2:10">
      <c r="B47" s="17" t="s">
        <v>99</v>
      </c>
      <c r="C47" s="47" t="s">
        <v>100</v>
      </c>
      <c r="D47" s="19">
        <v>15.65</v>
      </c>
      <c r="E47" s="24" t="s">
        <v>45</v>
      </c>
      <c r="F47" s="24">
        <v>72107</v>
      </c>
      <c r="G47" s="27">
        <v>20.309999999999999</v>
      </c>
      <c r="H47" s="21">
        <f t="shared" si="0"/>
        <v>25.94</v>
      </c>
      <c r="I47" s="21">
        <f t="shared" si="1"/>
        <v>405.96</v>
      </c>
      <c r="J47" t="s">
        <v>101</v>
      </c>
    </row>
    <row r="48" spans="2:10" ht="15" customHeight="1">
      <c r="B48" s="17"/>
      <c r="C48" s="23" t="s">
        <v>102</v>
      </c>
      <c r="D48" s="19"/>
      <c r="E48" s="24"/>
      <c r="F48" s="24"/>
      <c r="G48" s="19"/>
      <c r="H48" s="21"/>
      <c r="I48" s="25">
        <f>SUM(I37:I47)</f>
        <v>31971.26</v>
      </c>
      <c r="J48" t="s">
        <v>103</v>
      </c>
    </row>
    <row r="49" spans="2:10" ht="15" customHeight="1">
      <c r="B49" s="13" t="s">
        <v>104</v>
      </c>
      <c r="C49" s="14" t="s">
        <v>105</v>
      </c>
      <c r="D49" s="15"/>
      <c r="E49" s="16"/>
      <c r="F49" s="16"/>
      <c r="G49" s="15"/>
      <c r="H49" s="15"/>
      <c r="I49" s="15"/>
      <c r="J49" t="s">
        <v>106</v>
      </c>
    </row>
    <row r="50" spans="2:10" s="30" customFormat="1" ht="26.45">
      <c r="B50" s="32" t="s">
        <v>107</v>
      </c>
      <c r="C50" s="48" t="s">
        <v>108</v>
      </c>
      <c r="D50" s="49">
        <v>377.38</v>
      </c>
      <c r="E50" s="28" t="s">
        <v>21</v>
      </c>
      <c r="F50" s="50">
        <v>87879</v>
      </c>
      <c r="G50" s="27">
        <v>2.4300000000000002</v>
      </c>
      <c r="H50" s="51">
        <f>TRUNC(G50*(1+$I$4),2)</f>
        <v>3.1</v>
      </c>
      <c r="I50" s="51">
        <f>ROUND(D50*H50,2)</f>
        <v>1169.8800000000001</v>
      </c>
      <c r="J50" s="30" t="s">
        <v>109</v>
      </c>
    </row>
    <row r="51" spans="2:10" s="30" customFormat="1" ht="39.6">
      <c r="B51" s="32" t="s">
        <v>110</v>
      </c>
      <c r="C51" s="48" t="s">
        <v>111</v>
      </c>
      <c r="D51" s="49">
        <v>358.07607999999999</v>
      </c>
      <c r="E51" s="28" t="s">
        <v>21</v>
      </c>
      <c r="F51" s="50">
        <v>87533</v>
      </c>
      <c r="G51" s="29">
        <v>20.55</v>
      </c>
      <c r="H51" s="52">
        <f>TRUNC(G51*(1+$I$4),2)</f>
        <v>26.25</v>
      </c>
      <c r="I51" s="52">
        <f>ROUND(D51*H51,2)</f>
        <v>9399.5</v>
      </c>
      <c r="J51" s="30" t="s">
        <v>112</v>
      </c>
    </row>
    <row r="52" spans="2:10" s="30" customFormat="1" ht="26.45">
      <c r="B52" s="32" t="s">
        <v>113</v>
      </c>
      <c r="C52" s="53" t="s">
        <v>114</v>
      </c>
      <c r="D52" s="49">
        <v>129.72</v>
      </c>
      <c r="E52" s="28" t="s">
        <v>21</v>
      </c>
      <c r="F52" s="50">
        <v>87905</v>
      </c>
      <c r="G52" s="29">
        <v>5.0199999999999996</v>
      </c>
      <c r="H52" s="52">
        <f>TRUNC(G52*(1+$I$4),2)</f>
        <v>6.41</v>
      </c>
      <c r="I52" s="52">
        <f>ROUND(D52*H52,2)</f>
        <v>831.51</v>
      </c>
      <c r="J52" s="37" t="s">
        <v>115</v>
      </c>
    </row>
    <row r="53" spans="2:10" s="30" customFormat="1" ht="26.45">
      <c r="B53" s="32" t="s">
        <v>116</v>
      </c>
      <c r="C53" s="53" t="s">
        <v>117</v>
      </c>
      <c r="D53" s="49">
        <v>129.72</v>
      </c>
      <c r="E53" s="28" t="s">
        <v>21</v>
      </c>
      <c r="F53" s="50">
        <v>87775</v>
      </c>
      <c r="G53" s="29">
        <v>32.479999999999997</v>
      </c>
      <c r="H53" s="52">
        <f>TRUNC(G53*(1+$I$4),2)</f>
        <v>41.48</v>
      </c>
      <c r="I53" s="52">
        <f>ROUND(D53*H53,2)</f>
        <v>5380.79</v>
      </c>
      <c r="J53" s="30" t="s">
        <v>118</v>
      </c>
    </row>
    <row r="54" spans="2:10" s="30" customFormat="1">
      <c r="B54" s="32" t="s">
        <v>119</v>
      </c>
      <c r="C54" s="18" t="s">
        <v>120</v>
      </c>
      <c r="D54" s="49">
        <v>506.51607999999999</v>
      </c>
      <c r="E54" s="28" t="s">
        <v>21</v>
      </c>
      <c r="F54" s="50">
        <v>88485</v>
      </c>
      <c r="G54" s="29">
        <v>1.47</v>
      </c>
      <c r="H54" s="52">
        <f t="shared" ref="H54:H60" si="2">TRUNC(G54*(1+$I$4),2)</f>
        <v>1.87</v>
      </c>
      <c r="I54" s="52">
        <f t="shared" ref="I54:I60" si="3">ROUND(D54*H54,2)</f>
        <v>947.19</v>
      </c>
      <c r="J54" s="30" t="s">
        <v>121</v>
      </c>
    </row>
    <row r="55" spans="2:10" s="30" customFormat="1">
      <c r="B55" s="32" t="s">
        <v>122</v>
      </c>
      <c r="C55" s="54" t="s">
        <v>123</v>
      </c>
      <c r="D55" s="49">
        <v>622.33608000000004</v>
      </c>
      <c r="E55" s="28" t="s">
        <v>21</v>
      </c>
      <c r="F55" s="50">
        <v>88489</v>
      </c>
      <c r="G55" s="29">
        <v>8.23</v>
      </c>
      <c r="H55" s="52">
        <f t="shared" si="2"/>
        <v>10.51</v>
      </c>
      <c r="I55" s="52">
        <f t="shared" si="3"/>
        <v>6540.75</v>
      </c>
      <c r="J55" s="55" t="s">
        <v>124</v>
      </c>
    </row>
    <row r="56" spans="2:10" s="30" customFormat="1" ht="39.6">
      <c r="B56" s="32" t="s">
        <v>125</v>
      </c>
      <c r="C56" s="54" t="s">
        <v>126</v>
      </c>
      <c r="D56" s="49">
        <v>17.873999999999999</v>
      </c>
      <c r="E56" s="28" t="s">
        <v>21</v>
      </c>
      <c r="F56" s="50">
        <v>87535</v>
      </c>
      <c r="G56" s="27">
        <v>18.899999999999999</v>
      </c>
      <c r="H56" s="51">
        <f t="shared" si="2"/>
        <v>24.14</v>
      </c>
      <c r="I56" s="51">
        <f t="shared" si="3"/>
        <v>431.48</v>
      </c>
      <c r="J56" s="30" t="s">
        <v>127</v>
      </c>
    </row>
    <row r="57" spans="2:10" s="30" customFormat="1" ht="26.45">
      <c r="B57" s="32" t="s">
        <v>128</v>
      </c>
      <c r="C57" s="54" t="s">
        <v>129</v>
      </c>
      <c r="D57" s="49">
        <v>19.303920000000002</v>
      </c>
      <c r="E57" s="28" t="s">
        <v>21</v>
      </c>
      <c r="F57" s="50">
        <v>87271</v>
      </c>
      <c r="G57" s="27">
        <v>46.3</v>
      </c>
      <c r="H57" s="51">
        <f t="shared" si="2"/>
        <v>59.14</v>
      </c>
      <c r="I57" s="51">
        <f t="shared" si="3"/>
        <v>1141.6300000000001</v>
      </c>
    </row>
    <row r="58" spans="2:10">
      <c r="B58" s="17" t="s">
        <v>130</v>
      </c>
      <c r="C58" s="56" t="s">
        <v>131</v>
      </c>
      <c r="D58" s="26">
        <v>7.87</v>
      </c>
      <c r="E58" s="20" t="s">
        <v>21</v>
      </c>
      <c r="F58" s="24">
        <v>6225</v>
      </c>
      <c r="G58" s="19">
        <v>27.56</v>
      </c>
      <c r="H58" s="21">
        <f t="shared" si="2"/>
        <v>35.200000000000003</v>
      </c>
      <c r="I58" s="21">
        <f t="shared" si="3"/>
        <v>277.02</v>
      </c>
    </row>
    <row r="59" spans="2:10">
      <c r="B59" s="17" t="s">
        <v>132</v>
      </c>
      <c r="C59" s="56" t="s">
        <v>133</v>
      </c>
      <c r="D59" s="26">
        <v>91.14</v>
      </c>
      <c r="E59" s="20" t="s">
        <v>21</v>
      </c>
      <c r="F59" s="24">
        <v>6067</v>
      </c>
      <c r="G59" s="19">
        <v>26.24</v>
      </c>
      <c r="H59" s="21">
        <f t="shared" si="2"/>
        <v>33.51</v>
      </c>
      <c r="I59" s="21">
        <f t="shared" si="3"/>
        <v>3054.1</v>
      </c>
    </row>
    <row r="60" spans="2:10">
      <c r="B60" s="17" t="s">
        <v>134</v>
      </c>
      <c r="C60" s="56" t="s">
        <v>135</v>
      </c>
      <c r="D60" s="26">
        <v>34.11</v>
      </c>
      <c r="E60" s="20" t="s">
        <v>21</v>
      </c>
      <c r="F60" s="20" t="s">
        <v>136</v>
      </c>
      <c r="G60" s="19">
        <v>17.09</v>
      </c>
      <c r="H60" s="21">
        <f t="shared" si="2"/>
        <v>21.83</v>
      </c>
      <c r="I60" s="21">
        <f t="shared" si="3"/>
        <v>744.62</v>
      </c>
    </row>
    <row r="61" spans="2:10" ht="15" customHeight="1">
      <c r="B61" s="17"/>
      <c r="C61" s="23" t="s">
        <v>137</v>
      </c>
      <c r="D61" s="19"/>
      <c r="E61" s="24"/>
      <c r="F61" s="24"/>
      <c r="G61" s="19"/>
      <c r="H61" s="21"/>
      <c r="I61" s="25">
        <f>SUM(I50:I60)</f>
        <v>29918.469999999998</v>
      </c>
    </row>
    <row r="62" spans="2:10" ht="15" customHeight="1">
      <c r="B62" s="13" t="s">
        <v>138</v>
      </c>
      <c r="C62" s="14" t="s">
        <v>139</v>
      </c>
      <c r="D62" s="15"/>
      <c r="E62" s="16"/>
      <c r="F62" s="16"/>
      <c r="G62" s="15"/>
      <c r="H62" s="15"/>
      <c r="I62" s="15"/>
    </row>
    <row r="63" spans="2:10" ht="15" customHeight="1">
      <c r="B63" s="17" t="s">
        <v>140</v>
      </c>
      <c r="C63" s="38" t="s">
        <v>141</v>
      </c>
      <c r="D63" s="19">
        <v>7.68</v>
      </c>
      <c r="E63" s="20" t="s">
        <v>21</v>
      </c>
      <c r="F63" s="20">
        <v>68054</v>
      </c>
      <c r="G63" s="19">
        <v>152.63</v>
      </c>
      <c r="H63" s="21">
        <f>TRUNC(G63*(1+$I$4),2)</f>
        <v>194.96</v>
      </c>
      <c r="I63" s="21">
        <f>ROUND(D63*H63,2)</f>
        <v>1497.29</v>
      </c>
    </row>
    <row r="64" spans="2:10" ht="15" customHeight="1">
      <c r="B64" s="17" t="s">
        <v>142</v>
      </c>
      <c r="C64" s="38" t="s">
        <v>143</v>
      </c>
      <c r="D64" s="19">
        <v>1</v>
      </c>
      <c r="E64" s="20" t="s">
        <v>144</v>
      </c>
      <c r="F64" s="20" t="s">
        <v>145</v>
      </c>
      <c r="G64" s="19">
        <v>357.59</v>
      </c>
      <c r="H64" s="21">
        <f>TRUNC(G64*(1+$I$4),2)</f>
        <v>456.78</v>
      </c>
      <c r="I64" s="21">
        <f>ROUND(D64*H64,2)</f>
        <v>456.78</v>
      </c>
    </row>
    <row r="65" spans="2:9" ht="15" customHeight="1">
      <c r="B65" s="17" t="s">
        <v>146</v>
      </c>
      <c r="C65" s="38" t="s">
        <v>147</v>
      </c>
      <c r="D65" s="19">
        <v>4</v>
      </c>
      <c r="E65" s="20" t="s">
        <v>144</v>
      </c>
      <c r="F65" s="20" t="s">
        <v>148</v>
      </c>
      <c r="G65" s="19">
        <v>362.79</v>
      </c>
      <c r="H65" s="21">
        <f>TRUNC(G65*(1+$I$4),2)</f>
        <v>463.42</v>
      </c>
      <c r="I65" s="21">
        <f>ROUND(D65*H65,2)</f>
        <v>1853.68</v>
      </c>
    </row>
    <row r="66" spans="2:9" ht="26.45">
      <c r="B66" s="17" t="s">
        <v>149</v>
      </c>
      <c r="C66" s="18" t="s">
        <v>150</v>
      </c>
      <c r="D66" s="19">
        <v>3</v>
      </c>
      <c r="E66" s="20" t="s">
        <v>144</v>
      </c>
      <c r="F66" s="20" t="s">
        <v>151</v>
      </c>
      <c r="G66" s="27">
        <v>227.06</v>
      </c>
      <c r="H66" s="21">
        <f>TRUNC(G66*(1+$I$4),2)</f>
        <v>290.04000000000002</v>
      </c>
      <c r="I66" s="21">
        <f>ROUND(D66*H66,2)</f>
        <v>870.12</v>
      </c>
    </row>
    <row r="67" spans="2:9" ht="13.15" customHeight="1">
      <c r="B67" s="17" t="s">
        <v>152</v>
      </c>
      <c r="C67" s="57" t="s">
        <v>153</v>
      </c>
      <c r="D67" s="19">
        <v>1</v>
      </c>
      <c r="E67" s="20" t="s">
        <v>144</v>
      </c>
      <c r="F67" s="20" t="s">
        <v>154</v>
      </c>
      <c r="G67" s="26">
        <v>319.66000000000003</v>
      </c>
      <c r="H67" s="21">
        <f>TRUNC(G67*(1+$I$4),2)</f>
        <v>408.33</v>
      </c>
      <c r="I67" s="21">
        <f>ROUND(D67*H67,2)</f>
        <v>408.33</v>
      </c>
    </row>
    <row r="68" spans="2:9" hidden="1">
      <c r="B68" s="17"/>
      <c r="C68" s="58" t="s">
        <v>155</v>
      </c>
      <c r="D68" s="19"/>
      <c r="E68" s="20"/>
      <c r="F68" s="20"/>
      <c r="G68" s="59">
        <f>ROUND(1.785*13.86,2)</f>
        <v>24.74</v>
      </c>
      <c r="H68" s="21"/>
      <c r="I68" s="21"/>
    </row>
    <row r="69" spans="2:9" ht="15" hidden="1" customHeight="1">
      <c r="B69" s="17"/>
      <c r="C69" s="58" t="s">
        <v>156</v>
      </c>
      <c r="D69" s="19"/>
      <c r="E69" s="20"/>
      <c r="F69" s="20"/>
      <c r="G69" s="59">
        <f>ROUND(1.428*14.08,2)</f>
        <v>20.11</v>
      </c>
      <c r="H69" s="21"/>
      <c r="I69" s="21"/>
    </row>
    <row r="70" spans="2:9" ht="15" hidden="1" customHeight="1">
      <c r="B70" s="17"/>
      <c r="C70" s="58" t="s">
        <v>157</v>
      </c>
      <c r="D70" s="19"/>
      <c r="E70" s="20"/>
      <c r="F70" s="20"/>
      <c r="G70" s="59">
        <f>ROUND(3.513*11.97,2)</f>
        <v>42.05</v>
      </c>
      <c r="H70" s="21"/>
      <c r="I70" s="21"/>
    </row>
    <row r="71" spans="2:9" ht="26.45" hidden="1">
      <c r="B71" s="17"/>
      <c r="C71" s="58" t="s">
        <v>158</v>
      </c>
      <c r="D71" s="19"/>
      <c r="E71" s="20"/>
      <c r="F71" s="20"/>
      <c r="G71" s="59">
        <f>ROUND(0.0102*436.29,2)</f>
        <v>4.45</v>
      </c>
      <c r="H71" s="21"/>
      <c r="I71" s="21"/>
    </row>
    <row r="72" spans="2:9" ht="26.45" hidden="1">
      <c r="B72" s="17"/>
      <c r="C72" s="58" t="s">
        <v>159</v>
      </c>
      <c r="D72" s="19"/>
      <c r="E72" s="20"/>
      <c r="F72" s="20"/>
      <c r="G72" s="59">
        <f>ROUND(79.31,2)</f>
        <v>79.31</v>
      </c>
      <c r="H72" s="21"/>
      <c r="I72" s="21"/>
    </row>
    <row r="73" spans="2:9" ht="26.45" hidden="1">
      <c r="B73" s="17"/>
      <c r="C73" s="58" t="s">
        <v>160</v>
      </c>
      <c r="D73" s="19"/>
      <c r="E73" s="20"/>
      <c r="F73" s="20"/>
      <c r="G73" s="59">
        <f>ROUND(6*0.92,2)</f>
        <v>5.52</v>
      </c>
      <c r="H73" s="21"/>
      <c r="I73" s="21"/>
    </row>
    <row r="74" spans="2:9" ht="21.6" hidden="1" customHeight="1">
      <c r="B74" s="17"/>
      <c r="C74" s="58" t="s">
        <v>161</v>
      </c>
      <c r="D74" s="19"/>
      <c r="E74" s="20"/>
      <c r="F74" s="20"/>
      <c r="G74" s="59">
        <f>ROUND(87.28,2)</f>
        <v>87.28</v>
      </c>
      <c r="H74" s="21"/>
      <c r="I74" s="21"/>
    </row>
    <row r="75" spans="2:9" hidden="1">
      <c r="B75" s="17"/>
      <c r="C75" s="58" t="s">
        <v>162</v>
      </c>
      <c r="D75" s="19"/>
      <c r="E75" s="20"/>
      <c r="F75" s="20"/>
      <c r="G75" s="59">
        <f>ROUND(10.2*5.04,2)</f>
        <v>51.41</v>
      </c>
      <c r="H75" s="21"/>
      <c r="I75" s="21"/>
    </row>
    <row r="76" spans="2:9" ht="15" hidden="1" customHeight="1">
      <c r="B76" s="17"/>
      <c r="C76" s="58" t="s">
        <v>163</v>
      </c>
      <c r="D76" s="19"/>
      <c r="E76" s="20"/>
      <c r="F76" s="20"/>
      <c r="G76" s="59">
        <f>ROUND(0.612*7.82,2)</f>
        <v>4.79</v>
      </c>
      <c r="H76" s="21"/>
      <c r="I76" s="21"/>
    </row>
    <row r="77" spans="2:9" ht="15" customHeight="1">
      <c r="B77" s="17" t="s">
        <v>164</v>
      </c>
      <c r="C77" s="18" t="s">
        <v>165</v>
      </c>
      <c r="D77" s="19">
        <v>3</v>
      </c>
      <c r="E77" s="20" t="s">
        <v>144</v>
      </c>
      <c r="F77" s="20" t="s">
        <v>166</v>
      </c>
      <c r="G77" s="19">
        <v>68.97</v>
      </c>
      <c r="H77" s="21">
        <f t="shared" ref="H77:H82" si="4">TRUNC(G77*(1+$I$4),2)</f>
        <v>88.1</v>
      </c>
      <c r="I77" s="21">
        <f t="shared" ref="I77:I82" si="5">ROUND(D77*H77,2)</f>
        <v>264.3</v>
      </c>
    </row>
    <row r="78" spans="2:9" ht="15" customHeight="1">
      <c r="B78" s="17" t="s">
        <v>167</v>
      </c>
      <c r="C78" s="18" t="s">
        <v>168</v>
      </c>
      <c r="D78" s="19">
        <v>5.22</v>
      </c>
      <c r="E78" s="20" t="s">
        <v>21</v>
      </c>
      <c r="F78" s="20" t="s">
        <v>169</v>
      </c>
      <c r="G78" s="19">
        <v>404.75</v>
      </c>
      <c r="H78" s="21">
        <f t="shared" si="4"/>
        <v>517.02</v>
      </c>
      <c r="I78" s="21">
        <f t="shared" si="5"/>
        <v>2698.84</v>
      </c>
    </row>
    <row r="79" spans="2:9" ht="26.45">
      <c r="B79" s="17" t="s">
        <v>170</v>
      </c>
      <c r="C79" s="18" t="s">
        <v>171</v>
      </c>
      <c r="D79" s="19">
        <v>1</v>
      </c>
      <c r="E79" s="20" t="s">
        <v>144</v>
      </c>
      <c r="F79" s="20">
        <v>84853</v>
      </c>
      <c r="G79" s="19">
        <v>521.63</v>
      </c>
      <c r="H79" s="21">
        <f t="shared" si="4"/>
        <v>666.33</v>
      </c>
      <c r="I79" s="21">
        <f t="shared" si="5"/>
        <v>666.33</v>
      </c>
    </row>
    <row r="80" spans="2:9" s="61" customFormat="1" ht="15" customHeight="1">
      <c r="B80" s="17" t="s">
        <v>172</v>
      </c>
      <c r="C80" s="18" t="s">
        <v>173</v>
      </c>
      <c r="D80" s="26">
        <v>18.239999999999998</v>
      </c>
      <c r="E80" s="20" t="s">
        <v>21</v>
      </c>
      <c r="F80" s="20">
        <v>6103</v>
      </c>
      <c r="G80" s="26">
        <v>154.63</v>
      </c>
      <c r="H80" s="60">
        <f t="shared" si="4"/>
        <v>197.52</v>
      </c>
      <c r="I80" s="60">
        <f t="shared" si="5"/>
        <v>3602.76</v>
      </c>
    </row>
    <row r="81" spans="2:9" s="61" customFormat="1" ht="15" customHeight="1">
      <c r="B81" s="17" t="s">
        <v>174</v>
      </c>
      <c r="C81" s="18" t="s">
        <v>175</v>
      </c>
      <c r="D81" s="26">
        <v>31.560000000000002</v>
      </c>
      <c r="E81" s="20" t="s">
        <v>21</v>
      </c>
      <c r="F81" s="20">
        <v>72116</v>
      </c>
      <c r="G81" s="26">
        <v>62.59</v>
      </c>
      <c r="H81" s="60">
        <f t="shared" si="4"/>
        <v>79.95</v>
      </c>
      <c r="I81" s="60">
        <f t="shared" si="5"/>
        <v>2523.2199999999998</v>
      </c>
    </row>
    <row r="82" spans="2:9">
      <c r="B82" s="17" t="s">
        <v>176</v>
      </c>
      <c r="C82" s="57" t="s">
        <v>177</v>
      </c>
      <c r="D82" s="19">
        <v>1</v>
      </c>
      <c r="E82" s="20" t="s">
        <v>144</v>
      </c>
      <c r="F82" s="20" t="s">
        <v>154</v>
      </c>
      <c r="G82" s="26">
        <v>232.02000000000004</v>
      </c>
      <c r="H82" s="21">
        <f t="shared" si="4"/>
        <v>296.38</v>
      </c>
      <c r="I82" s="21">
        <f t="shared" si="5"/>
        <v>296.38</v>
      </c>
    </row>
    <row r="83" spans="2:9" ht="13.15" hidden="1" customHeight="1">
      <c r="B83" s="17"/>
      <c r="C83" s="58" t="s">
        <v>178</v>
      </c>
      <c r="D83" s="19"/>
      <c r="E83" s="20"/>
      <c r="F83" s="20"/>
      <c r="G83" s="59">
        <f>ROUND(2.07*13.47,2)</f>
        <v>27.88</v>
      </c>
      <c r="H83" s="21"/>
      <c r="I83" s="21"/>
    </row>
    <row r="84" spans="2:9" hidden="1">
      <c r="B84" s="17"/>
      <c r="C84" s="58" t="s">
        <v>179</v>
      </c>
      <c r="D84" s="19"/>
      <c r="E84" s="20"/>
      <c r="F84" s="20"/>
      <c r="G84" s="59">
        <f>ROUND(1.38*10.98,2)</f>
        <v>15.15</v>
      </c>
      <c r="H84" s="21"/>
      <c r="I84" s="21"/>
    </row>
    <row r="85" spans="2:9" ht="18.600000000000001" hidden="1" customHeight="1">
      <c r="B85" s="17"/>
      <c r="C85" s="58" t="s">
        <v>180</v>
      </c>
      <c r="D85" s="19"/>
      <c r="E85" s="20"/>
      <c r="F85" s="20"/>
      <c r="G85" s="59">
        <f>ROUND(0.75*97.48,2)</f>
        <v>73.11</v>
      </c>
      <c r="H85" s="21"/>
      <c r="I85" s="21"/>
    </row>
    <row r="86" spans="2:9" ht="26.45" hidden="1">
      <c r="B86" s="17"/>
      <c r="C86" s="58" t="s">
        <v>181</v>
      </c>
      <c r="D86" s="19"/>
      <c r="E86" s="20"/>
      <c r="F86" s="20"/>
      <c r="G86" s="59">
        <f>ROUND(3*6.74,2)</f>
        <v>20.22</v>
      </c>
      <c r="H86" s="21"/>
      <c r="I86" s="21"/>
    </row>
    <row r="87" spans="2:9" hidden="1">
      <c r="B87" s="17"/>
      <c r="C87" s="58" t="s">
        <v>182</v>
      </c>
      <c r="D87" s="19"/>
      <c r="E87" s="20"/>
      <c r="F87" s="20"/>
      <c r="G87" s="59">
        <f>ROUND(12*0.02,2)</f>
        <v>0.24</v>
      </c>
      <c r="H87" s="21"/>
      <c r="I87" s="21"/>
    </row>
    <row r="88" spans="2:9" hidden="1">
      <c r="B88" s="17"/>
      <c r="C88" s="58" t="s">
        <v>183</v>
      </c>
      <c r="D88" s="19"/>
      <c r="E88" s="20"/>
      <c r="F88" s="20"/>
      <c r="G88" s="59">
        <f>ROUND(2*1.64,2)</f>
        <v>3.28</v>
      </c>
      <c r="H88" s="21"/>
      <c r="I88" s="21"/>
    </row>
    <row r="89" spans="2:9" hidden="1">
      <c r="B89" s="17"/>
      <c r="C89" s="58" t="s">
        <v>184</v>
      </c>
      <c r="D89" s="19"/>
      <c r="E89" s="20"/>
      <c r="F89" s="20"/>
      <c r="G89" s="59">
        <f>ROUND(0.82*112.36,2)</f>
        <v>92.14</v>
      </c>
      <c r="H89" s="21"/>
      <c r="I89" s="21"/>
    </row>
    <row r="90" spans="2:9">
      <c r="B90" s="17" t="s">
        <v>185</v>
      </c>
      <c r="C90" s="61" t="s">
        <v>186</v>
      </c>
      <c r="D90" s="19">
        <v>3</v>
      </c>
      <c r="E90" s="20" t="s">
        <v>144</v>
      </c>
      <c r="F90" s="134" t="s">
        <v>187</v>
      </c>
      <c r="G90">
        <v>33.39</v>
      </c>
      <c r="H90" s="21">
        <f>TRUNC(G90*(1+$I$4),2)</f>
        <v>42.65</v>
      </c>
      <c r="I90" s="21">
        <f>ROUND(D90*H90,2)</f>
        <v>127.95</v>
      </c>
    </row>
    <row r="91" spans="2:9" ht="15" customHeight="1">
      <c r="B91" s="17" t="s">
        <v>188</v>
      </c>
      <c r="C91" s="18" t="s">
        <v>189</v>
      </c>
      <c r="D91" s="19">
        <v>5</v>
      </c>
      <c r="E91" s="20" t="s">
        <v>144</v>
      </c>
      <c r="F91" s="20" t="s">
        <v>190</v>
      </c>
      <c r="G91" s="19">
        <v>61.59</v>
      </c>
      <c r="H91" s="21">
        <f>TRUNC(G91*(1+$I$4),2)</f>
        <v>78.67</v>
      </c>
      <c r="I91" s="21">
        <f>ROUND(D91*H91,2)</f>
        <v>393.35</v>
      </c>
    </row>
    <row r="92" spans="2:9" ht="15" customHeight="1">
      <c r="B92" s="17" t="s">
        <v>191</v>
      </c>
      <c r="C92" s="18" t="s">
        <v>192</v>
      </c>
      <c r="D92" s="19">
        <v>2</v>
      </c>
      <c r="E92" s="20" t="s">
        <v>144</v>
      </c>
      <c r="F92" s="20" t="s">
        <v>193</v>
      </c>
      <c r="G92" s="19">
        <v>144.97999999999999</v>
      </c>
      <c r="H92" s="21">
        <f>TRUNC(G92*(1+$I$4),2)</f>
        <v>185.19</v>
      </c>
      <c r="I92" s="21">
        <f>ROUND(D92*H92,2)</f>
        <v>370.38</v>
      </c>
    </row>
    <row r="93" spans="2:9" ht="26.45">
      <c r="B93" s="17" t="s">
        <v>194</v>
      </c>
      <c r="C93" s="18" t="s">
        <v>195</v>
      </c>
      <c r="D93" s="19">
        <v>2</v>
      </c>
      <c r="E93" s="20" t="s">
        <v>144</v>
      </c>
      <c r="F93" s="20" t="s">
        <v>196</v>
      </c>
      <c r="G93" s="19">
        <v>186.65</v>
      </c>
      <c r="H93" s="21">
        <f>TRUNC(G93*(1+$I$4),2)</f>
        <v>238.42</v>
      </c>
      <c r="I93" s="21">
        <f>ROUND(D93*H93,2)</f>
        <v>476.84</v>
      </c>
    </row>
    <row r="94" spans="2:9">
      <c r="B94" s="17"/>
      <c r="C94" s="23" t="s">
        <v>197</v>
      </c>
      <c r="D94" s="19"/>
      <c r="E94" s="24"/>
      <c r="F94" s="24"/>
      <c r="G94" s="19"/>
      <c r="H94" s="21"/>
      <c r="I94" s="25">
        <f>SUM(I63:I93)</f>
        <v>16506.55</v>
      </c>
    </row>
    <row r="95" spans="2:9" ht="15" customHeight="1">
      <c r="B95" s="13" t="s">
        <v>198</v>
      </c>
      <c r="C95" s="14" t="s">
        <v>199</v>
      </c>
      <c r="D95" s="15"/>
      <c r="E95" s="16"/>
      <c r="F95" s="16"/>
      <c r="G95" s="15"/>
      <c r="H95" s="15"/>
      <c r="I95" s="15"/>
    </row>
    <row r="96" spans="2:9">
      <c r="B96" s="17" t="s">
        <v>200</v>
      </c>
      <c r="C96" s="38" t="s">
        <v>201</v>
      </c>
      <c r="D96" s="19"/>
      <c r="E96" s="24"/>
      <c r="F96" s="24"/>
      <c r="G96" s="19"/>
      <c r="H96" s="21"/>
      <c r="I96" s="21"/>
    </row>
    <row r="97" spans="2:9" ht="26.45">
      <c r="B97" s="17" t="s">
        <v>202</v>
      </c>
      <c r="C97" s="18" t="s">
        <v>203</v>
      </c>
      <c r="D97" s="19">
        <v>3</v>
      </c>
      <c r="E97" s="24" t="s">
        <v>144</v>
      </c>
      <c r="F97" s="20">
        <v>86931</v>
      </c>
      <c r="G97" s="19">
        <v>289.22000000000003</v>
      </c>
      <c r="H97" s="21">
        <f>TRUNC(G97*(1+$I$4),2)</f>
        <v>369.44</v>
      </c>
      <c r="I97" s="21">
        <f>ROUND(D97*H97,2)</f>
        <v>1108.32</v>
      </c>
    </row>
    <row r="98" spans="2:9" s="30" customFormat="1">
      <c r="B98" s="17" t="s">
        <v>204</v>
      </c>
      <c r="C98" s="57" t="s">
        <v>205</v>
      </c>
      <c r="D98" s="19">
        <v>3</v>
      </c>
      <c r="E98" s="24" t="s">
        <v>144</v>
      </c>
      <c r="F98" s="20" t="s">
        <v>154</v>
      </c>
      <c r="G98" s="26">
        <v>24.31</v>
      </c>
      <c r="H98" s="21">
        <f>TRUNC(G98*(1+$I$4),2)</f>
        <v>31.05</v>
      </c>
      <c r="I98" s="21">
        <f>ROUND(D98*H98,2)</f>
        <v>93.15</v>
      </c>
    </row>
    <row r="99" spans="2:9" ht="15" hidden="1" customHeight="1">
      <c r="B99" s="17"/>
      <c r="C99" s="58" t="s">
        <v>206</v>
      </c>
      <c r="D99" s="19"/>
      <c r="E99" s="20"/>
      <c r="F99" s="20"/>
      <c r="G99" s="59">
        <f>ROUND(0.4*11.02,2)</f>
        <v>4.41</v>
      </c>
      <c r="H99" s="21"/>
      <c r="I99" s="21"/>
    </row>
    <row r="100" spans="2:9" hidden="1">
      <c r="B100" s="17"/>
      <c r="C100" s="58" t="s">
        <v>207</v>
      </c>
      <c r="D100" s="19"/>
      <c r="E100" s="20"/>
      <c r="F100" s="20"/>
      <c r="G100" s="59">
        <f>ROUND(1*19.9,2)</f>
        <v>19.899999999999999</v>
      </c>
      <c r="H100" s="21"/>
      <c r="I100" s="21"/>
    </row>
    <row r="101" spans="2:9" ht="26.45">
      <c r="B101" s="32" t="s">
        <v>208</v>
      </c>
      <c r="C101" s="18" t="s">
        <v>209</v>
      </c>
      <c r="D101" s="29">
        <v>3</v>
      </c>
      <c r="E101" s="24" t="s">
        <v>144</v>
      </c>
      <c r="F101" s="28" t="s">
        <v>210</v>
      </c>
      <c r="G101" s="49">
        <v>392.57</v>
      </c>
      <c r="H101" s="52">
        <f>TRUNC(G101*(1+$I$4),2)</f>
        <v>501.46</v>
      </c>
      <c r="I101" s="52">
        <f>ROUND(D101*H101,2)</f>
        <v>1504.38</v>
      </c>
    </row>
    <row r="102" spans="2:9">
      <c r="B102" s="32" t="s">
        <v>211</v>
      </c>
      <c r="C102" s="58" t="s">
        <v>212</v>
      </c>
      <c r="D102" s="46">
        <v>2</v>
      </c>
      <c r="E102" s="42" t="s">
        <v>213</v>
      </c>
      <c r="F102" s="42"/>
      <c r="G102" s="39">
        <v>57.980000000000004</v>
      </c>
      <c r="H102" s="44">
        <f>TRUNC(G102*(1+$I$4),2)</f>
        <v>74.06</v>
      </c>
      <c r="I102" s="44">
        <f>ROUND(D102*H102,2)</f>
        <v>148.12</v>
      </c>
    </row>
    <row r="103" spans="2:9" ht="15" hidden="1" customHeight="1">
      <c r="B103" s="32"/>
      <c r="C103" s="58" t="s">
        <v>214</v>
      </c>
      <c r="D103" s="62"/>
      <c r="E103" s="63"/>
      <c r="F103" s="63"/>
      <c r="G103" s="64">
        <f>ROUND(0.4*11.02,2)</f>
        <v>4.41</v>
      </c>
      <c r="H103" s="65"/>
      <c r="I103" s="65"/>
    </row>
    <row r="104" spans="2:9" hidden="1">
      <c r="B104" s="32"/>
      <c r="C104" s="58" t="s">
        <v>215</v>
      </c>
      <c r="D104" s="66"/>
      <c r="E104" s="63"/>
      <c r="F104" s="63"/>
      <c r="G104" s="59">
        <f>ROUND(1*53.57,2)</f>
        <v>53.57</v>
      </c>
      <c r="H104" s="44"/>
      <c r="I104" s="44"/>
    </row>
    <row r="105" spans="2:9" ht="26.45">
      <c r="B105" s="32" t="s">
        <v>216</v>
      </c>
      <c r="C105" s="18" t="s">
        <v>217</v>
      </c>
      <c r="D105" s="19">
        <v>2</v>
      </c>
      <c r="E105" s="24" t="s">
        <v>144</v>
      </c>
      <c r="F105" s="24">
        <v>86939</v>
      </c>
      <c r="G105" s="19">
        <v>207.71</v>
      </c>
      <c r="H105" s="21">
        <f>TRUNC(G105*(1+$I$4),2)</f>
        <v>265.32</v>
      </c>
      <c r="I105" s="21">
        <f>ROUND(D105*H105,2)</f>
        <v>530.64</v>
      </c>
    </row>
    <row r="106" spans="2:9" ht="15" customHeight="1">
      <c r="B106" s="32" t="s">
        <v>218</v>
      </c>
      <c r="C106" s="58" t="s">
        <v>219</v>
      </c>
      <c r="D106" s="46">
        <v>2</v>
      </c>
      <c r="E106" s="42" t="s">
        <v>213</v>
      </c>
      <c r="F106" s="42">
        <v>88571</v>
      </c>
      <c r="G106" s="39">
        <v>55.870000000000005</v>
      </c>
      <c r="H106" s="44">
        <f>TRUNC(G106*(1+$I$4),2)</f>
        <v>71.36</v>
      </c>
      <c r="I106" s="44">
        <f>ROUND(D106*H106,2)</f>
        <v>142.72</v>
      </c>
    </row>
    <row r="107" spans="2:9" hidden="1">
      <c r="B107" s="32"/>
      <c r="C107" s="58" t="s">
        <v>214</v>
      </c>
      <c r="D107" s="62"/>
      <c r="E107" s="63"/>
      <c r="F107" s="63"/>
      <c r="G107" s="64">
        <f>ROUND(0.4*11.02,2)</f>
        <v>4.41</v>
      </c>
      <c r="H107" s="65"/>
      <c r="I107" s="65"/>
    </row>
    <row r="108" spans="2:9" ht="15" hidden="1" customHeight="1">
      <c r="B108" s="32"/>
      <c r="C108" s="58" t="s">
        <v>220</v>
      </c>
      <c r="D108" s="66"/>
      <c r="E108" s="63"/>
      <c r="F108" s="63"/>
      <c r="G108" s="59">
        <f>ROUND(1*51.46,2)</f>
        <v>51.46</v>
      </c>
      <c r="H108" s="44"/>
      <c r="I108" s="44"/>
    </row>
    <row r="109" spans="2:9">
      <c r="B109" s="32" t="s">
        <v>221</v>
      </c>
      <c r="C109" s="58" t="s">
        <v>222</v>
      </c>
      <c r="D109" s="46">
        <v>2</v>
      </c>
      <c r="E109" s="42" t="s">
        <v>213</v>
      </c>
      <c r="F109" s="42"/>
      <c r="G109" s="39">
        <v>57.98</v>
      </c>
      <c r="H109" s="44">
        <f>TRUNC(G109*(1+$I$4),2)</f>
        <v>74.06</v>
      </c>
      <c r="I109" s="44">
        <f>ROUND(D109*H109,2)</f>
        <v>148.12</v>
      </c>
    </row>
    <row r="110" spans="2:9" hidden="1">
      <c r="B110" s="32"/>
      <c r="C110" s="58" t="s">
        <v>214</v>
      </c>
      <c r="D110" s="62"/>
      <c r="E110" s="63"/>
      <c r="F110" s="63"/>
      <c r="G110" s="64">
        <f>ROUND(0.4*11.02,2)</f>
        <v>4.41</v>
      </c>
      <c r="H110" s="65"/>
      <c r="I110" s="65"/>
    </row>
    <row r="111" spans="2:9" hidden="1">
      <c r="B111" s="32"/>
      <c r="C111" s="58" t="s">
        <v>223</v>
      </c>
      <c r="D111" s="66"/>
      <c r="E111" s="63"/>
      <c r="F111" s="63"/>
      <c r="G111" s="59">
        <f>ROUND(1*53.57,2)</f>
        <v>53.57</v>
      </c>
      <c r="H111" s="44"/>
      <c r="I111" s="44"/>
    </row>
    <row r="112" spans="2:9" ht="39.6">
      <c r="B112" s="32" t="s">
        <v>224</v>
      </c>
      <c r="C112" s="58" t="s">
        <v>225</v>
      </c>
      <c r="D112" s="19">
        <v>1</v>
      </c>
      <c r="E112" s="24" t="s">
        <v>144</v>
      </c>
      <c r="F112" s="20" t="s">
        <v>154</v>
      </c>
      <c r="G112" s="19">
        <v>614.05000000000007</v>
      </c>
      <c r="H112" s="21">
        <f>TRUNC(G112*(1+$I$4),2)</f>
        <v>784.38</v>
      </c>
      <c r="I112" s="21">
        <f>ROUND(D112*H112,2)</f>
        <v>784.38</v>
      </c>
    </row>
    <row r="113" spans="2:9" hidden="1">
      <c r="B113" s="17"/>
      <c r="C113" s="58" t="s">
        <v>226</v>
      </c>
      <c r="D113" s="19"/>
      <c r="E113" s="24"/>
      <c r="F113" s="20"/>
      <c r="G113" s="59">
        <f>ROUND(2*23.97,2)</f>
        <v>47.94</v>
      </c>
      <c r="H113" s="21"/>
      <c r="I113" s="21"/>
    </row>
    <row r="114" spans="2:9" ht="26.45" hidden="1">
      <c r="B114" s="17"/>
      <c r="C114" s="58" t="s">
        <v>227</v>
      </c>
      <c r="D114" s="19"/>
      <c r="E114" s="24"/>
      <c r="F114" s="20"/>
      <c r="G114" s="59">
        <f>ROUND(1*367.97,2)</f>
        <v>367.97</v>
      </c>
      <c r="H114" s="21"/>
      <c r="I114" s="21"/>
    </row>
    <row r="115" spans="2:9" hidden="1">
      <c r="B115" s="17"/>
      <c r="C115" s="58" t="s">
        <v>228</v>
      </c>
      <c r="D115" s="19"/>
      <c r="E115" s="24"/>
      <c r="F115" s="20"/>
      <c r="G115" s="59">
        <f>ROUND(0.83*13.95,2)</f>
        <v>11.58</v>
      </c>
      <c r="H115" s="21"/>
      <c r="I115" s="21"/>
    </row>
    <row r="116" spans="2:9" hidden="1">
      <c r="B116" s="17"/>
      <c r="C116" s="58" t="s">
        <v>229</v>
      </c>
      <c r="D116" s="19"/>
      <c r="E116" s="24"/>
      <c r="F116" s="20"/>
      <c r="G116" s="59">
        <f>ROUND(0.64*11.97,2)</f>
        <v>7.66</v>
      </c>
      <c r="H116" s="21"/>
      <c r="I116" s="21"/>
    </row>
    <row r="117" spans="2:9" hidden="1">
      <c r="B117" s="17"/>
      <c r="C117" s="58" t="s">
        <v>230</v>
      </c>
      <c r="D117" s="19"/>
      <c r="E117" s="24"/>
      <c r="F117" s="20"/>
      <c r="G117" s="59">
        <f>ROUND(3*24.3,2)</f>
        <v>72.900000000000006</v>
      </c>
      <c r="H117" s="21"/>
      <c r="I117" s="21"/>
    </row>
    <row r="118" spans="2:9" ht="31.9" hidden="1" customHeight="1">
      <c r="B118" s="17"/>
      <c r="C118" s="58" t="s">
        <v>231</v>
      </c>
      <c r="D118" s="19"/>
      <c r="E118" s="24"/>
      <c r="F118" s="20"/>
      <c r="G118" s="59">
        <f>ROUND(6*0.73,2)</f>
        <v>4.38</v>
      </c>
      <c r="H118" s="21"/>
      <c r="I118" s="21"/>
    </row>
    <row r="119" spans="2:9" ht="26.45" hidden="1">
      <c r="B119" s="17"/>
      <c r="C119" s="58" t="s">
        <v>232</v>
      </c>
      <c r="D119" s="19"/>
      <c r="E119" s="24"/>
      <c r="F119" s="20"/>
      <c r="G119" s="59">
        <f>ROUND(1*101.62,2)</f>
        <v>101.62</v>
      </c>
      <c r="H119" s="21"/>
      <c r="I119" s="21"/>
    </row>
    <row r="120" spans="2:9">
      <c r="B120" s="17" t="s">
        <v>233</v>
      </c>
      <c r="C120" s="38" t="s">
        <v>234</v>
      </c>
      <c r="D120" s="29"/>
      <c r="E120" s="50"/>
      <c r="F120" s="28"/>
      <c r="G120" s="49"/>
      <c r="H120" s="21"/>
      <c r="I120" s="21"/>
    </row>
    <row r="121" spans="2:9" ht="26.45">
      <c r="B121" s="17" t="s">
        <v>235</v>
      </c>
      <c r="C121" s="18" t="s">
        <v>236</v>
      </c>
      <c r="D121" s="29">
        <v>6</v>
      </c>
      <c r="E121" s="28" t="s">
        <v>45</v>
      </c>
      <c r="F121" s="28">
        <v>89711</v>
      </c>
      <c r="G121" s="49">
        <v>11.22</v>
      </c>
      <c r="H121" s="21">
        <f t="shared" ref="H121:H132" si="6">TRUNC(G121*(1+$I$4),2)</f>
        <v>14.33</v>
      </c>
      <c r="I121" s="21">
        <f t="shared" ref="I121:I132" si="7">ROUND(D121*H121,2)</f>
        <v>85.98</v>
      </c>
    </row>
    <row r="122" spans="2:9" ht="26.45">
      <c r="B122" s="17" t="s">
        <v>237</v>
      </c>
      <c r="C122" s="18" t="s">
        <v>238</v>
      </c>
      <c r="D122" s="29">
        <v>3</v>
      </c>
      <c r="E122" s="28" t="s">
        <v>45</v>
      </c>
      <c r="F122" s="28">
        <v>89713</v>
      </c>
      <c r="G122" s="49">
        <v>24.66</v>
      </c>
      <c r="H122" s="21">
        <f t="shared" si="6"/>
        <v>31.5</v>
      </c>
      <c r="I122" s="21">
        <f t="shared" si="7"/>
        <v>94.5</v>
      </c>
    </row>
    <row r="123" spans="2:9" ht="28.15" customHeight="1">
      <c r="B123" s="17" t="s">
        <v>239</v>
      </c>
      <c r="C123" s="18" t="s">
        <v>240</v>
      </c>
      <c r="D123" s="29">
        <v>18</v>
      </c>
      <c r="E123" s="28" t="s">
        <v>45</v>
      </c>
      <c r="F123" s="28">
        <v>89714</v>
      </c>
      <c r="G123" s="49">
        <v>31.43</v>
      </c>
      <c r="H123" s="21">
        <f t="shared" si="6"/>
        <v>40.14</v>
      </c>
      <c r="I123" s="21">
        <f t="shared" si="7"/>
        <v>722.52</v>
      </c>
    </row>
    <row r="124" spans="2:9" ht="26.45">
      <c r="B124" s="17" t="s">
        <v>241</v>
      </c>
      <c r="C124" s="18" t="s">
        <v>242</v>
      </c>
      <c r="D124" s="29">
        <v>18</v>
      </c>
      <c r="E124" s="28" t="s">
        <v>45</v>
      </c>
      <c r="F124" s="28">
        <v>89712</v>
      </c>
      <c r="G124" s="49">
        <v>16.72</v>
      </c>
      <c r="H124" s="21">
        <f t="shared" si="6"/>
        <v>21.35</v>
      </c>
      <c r="I124" s="21">
        <f>ROUND(D124*H124,2)</f>
        <v>384.3</v>
      </c>
    </row>
    <row r="125" spans="2:9" ht="32.450000000000003" customHeight="1">
      <c r="B125" s="17" t="s">
        <v>243</v>
      </c>
      <c r="C125" s="18" t="s">
        <v>244</v>
      </c>
      <c r="D125" s="29">
        <v>2</v>
      </c>
      <c r="E125" s="24" t="s">
        <v>144</v>
      </c>
      <c r="F125" s="28">
        <v>89707</v>
      </c>
      <c r="G125" s="49">
        <v>18.07</v>
      </c>
      <c r="H125" s="21">
        <f t="shared" si="6"/>
        <v>23.08</v>
      </c>
      <c r="I125" s="21">
        <f t="shared" si="7"/>
        <v>46.16</v>
      </c>
    </row>
    <row r="126" spans="2:9" ht="28.9" customHeight="1">
      <c r="B126" s="17" t="s">
        <v>245</v>
      </c>
      <c r="C126" s="18" t="s">
        <v>246</v>
      </c>
      <c r="D126" s="29">
        <v>3</v>
      </c>
      <c r="E126" s="24" t="s">
        <v>144</v>
      </c>
      <c r="F126" s="28">
        <v>89732</v>
      </c>
      <c r="G126" s="49">
        <v>6.05</v>
      </c>
      <c r="H126" s="21">
        <f t="shared" si="6"/>
        <v>7.72</v>
      </c>
      <c r="I126" s="21">
        <f t="shared" si="7"/>
        <v>23.16</v>
      </c>
    </row>
    <row r="127" spans="2:9" ht="33.6" customHeight="1">
      <c r="B127" s="17" t="s">
        <v>247</v>
      </c>
      <c r="C127" s="18" t="s">
        <v>248</v>
      </c>
      <c r="D127" s="29">
        <v>2</v>
      </c>
      <c r="E127" s="24" t="s">
        <v>144</v>
      </c>
      <c r="F127" s="28">
        <v>89726</v>
      </c>
      <c r="G127" s="49">
        <v>4.3499999999999996</v>
      </c>
      <c r="H127" s="21">
        <f t="shared" si="6"/>
        <v>5.55</v>
      </c>
      <c r="I127" s="21">
        <f t="shared" si="7"/>
        <v>11.1</v>
      </c>
    </row>
    <row r="128" spans="2:9" ht="26.45">
      <c r="B128" s="17" t="s">
        <v>249</v>
      </c>
      <c r="C128" s="18" t="s">
        <v>250</v>
      </c>
      <c r="D128" s="29">
        <v>2</v>
      </c>
      <c r="E128" s="24" t="s">
        <v>144</v>
      </c>
      <c r="F128" s="28">
        <v>89737</v>
      </c>
      <c r="G128" s="49">
        <v>9.52</v>
      </c>
      <c r="H128" s="21">
        <f t="shared" si="6"/>
        <v>12.16</v>
      </c>
      <c r="I128" s="21">
        <f t="shared" si="7"/>
        <v>24.32</v>
      </c>
    </row>
    <row r="129" spans="2:9" ht="26.45">
      <c r="B129" s="17" t="s">
        <v>251</v>
      </c>
      <c r="C129" s="18" t="s">
        <v>252</v>
      </c>
      <c r="D129" s="29">
        <v>3</v>
      </c>
      <c r="E129" s="24" t="s">
        <v>144</v>
      </c>
      <c r="F129" s="28">
        <v>89744</v>
      </c>
      <c r="G129" s="49">
        <v>12.7</v>
      </c>
      <c r="H129" s="21">
        <f t="shared" si="6"/>
        <v>16.22</v>
      </c>
      <c r="I129" s="21">
        <f t="shared" si="7"/>
        <v>48.66</v>
      </c>
    </row>
    <row r="130" spans="2:9" ht="26.45">
      <c r="B130" s="17" t="s">
        <v>253</v>
      </c>
      <c r="C130" s="18" t="s">
        <v>254</v>
      </c>
      <c r="D130" s="29">
        <v>8</v>
      </c>
      <c r="E130" s="24" t="s">
        <v>144</v>
      </c>
      <c r="F130" s="28">
        <v>89731</v>
      </c>
      <c r="G130" s="67">
        <v>5.68</v>
      </c>
      <c r="H130" s="21">
        <f t="shared" si="6"/>
        <v>7.25</v>
      </c>
      <c r="I130" s="21">
        <f t="shared" si="7"/>
        <v>58</v>
      </c>
    </row>
    <row r="131" spans="2:9" ht="26.45">
      <c r="B131" s="17" t="s">
        <v>255</v>
      </c>
      <c r="C131" s="18" t="s">
        <v>256</v>
      </c>
      <c r="D131" s="29">
        <v>5</v>
      </c>
      <c r="E131" s="24" t="s">
        <v>144</v>
      </c>
      <c r="F131" s="28">
        <v>89724</v>
      </c>
      <c r="G131" s="49">
        <v>4.21</v>
      </c>
      <c r="H131" s="21">
        <f t="shared" si="6"/>
        <v>5.37</v>
      </c>
      <c r="I131" s="21">
        <f t="shared" si="7"/>
        <v>26.85</v>
      </c>
    </row>
    <row r="132" spans="2:9" ht="26.45">
      <c r="B132" s="17" t="s">
        <v>257</v>
      </c>
      <c r="C132" s="58" t="s">
        <v>258</v>
      </c>
      <c r="D132" s="19">
        <v>2</v>
      </c>
      <c r="E132" s="24" t="s">
        <v>144</v>
      </c>
      <c r="F132" s="20" t="s">
        <v>154</v>
      </c>
      <c r="G132" s="19">
        <v>15.68</v>
      </c>
      <c r="H132" s="21">
        <f t="shared" si="6"/>
        <v>20.02</v>
      </c>
      <c r="I132" s="21">
        <f t="shared" si="7"/>
        <v>40.04</v>
      </c>
    </row>
    <row r="133" spans="2:9" hidden="1">
      <c r="B133" s="17"/>
      <c r="C133" s="58" t="s">
        <v>259</v>
      </c>
      <c r="D133" s="29"/>
      <c r="E133" s="50"/>
      <c r="F133" s="28"/>
      <c r="G133" s="59">
        <f>ROUND(0.25*11.32,2)</f>
        <v>2.83</v>
      </c>
      <c r="H133" s="21"/>
      <c r="I133" s="21"/>
    </row>
    <row r="134" spans="2:9" hidden="1">
      <c r="B134" s="17"/>
      <c r="C134" s="58" t="s">
        <v>260</v>
      </c>
      <c r="D134" s="29"/>
      <c r="E134" s="50"/>
      <c r="F134" s="28"/>
      <c r="G134" s="59">
        <f>ROUND(0.25*13.95,2)</f>
        <v>3.49</v>
      </c>
      <c r="H134" s="21"/>
      <c r="I134" s="21"/>
    </row>
    <row r="135" spans="2:9" hidden="1">
      <c r="B135" s="17"/>
      <c r="C135" s="58" t="s">
        <v>261</v>
      </c>
      <c r="D135" s="29"/>
      <c r="E135" s="50"/>
      <c r="F135" s="28"/>
      <c r="G135" s="59">
        <f>ROUND(1*0.83,2)</f>
        <v>0.83</v>
      </c>
      <c r="H135" s="21"/>
      <c r="I135" s="21"/>
    </row>
    <row r="136" spans="2:9" ht="35.450000000000003" hidden="1" customHeight="1">
      <c r="B136" s="17"/>
      <c r="C136" s="58" t="s">
        <v>262</v>
      </c>
      <c r="D136" s="29"/>
      <c r="E136" s="50"/>
      <c r="F136" s="28"/>
      <c r="G136" s="59">
        <f>ROUND(1*1.48,2)</f>
        <v>1.48</v>
      </c>
      <c r="H136" s="21"/>
      <c r="I136" s="21"/>
    </row>
    <row r="137" spans="2:9" hidden="1">
      <c r="B137" s="17"/>
      <c r="C137" s="58" t="s">
        <v>263</v>
      </c>
      <c r="D137" s="29"/>
      <c r="E137" s="50"/>
      <c r="F137" s="28"/>
      <c r="G137" s="59">
        <f>ROUND(1*6.19,2)</f>
        <v>6.19</v>
      </c>
      <c r="H137" s="21"/>
      <c r="I137" s="21"/>
    </row>
    <row r="138" spans="2:9" hidden="1">
      <c r="B138" s="17"/>
      <c r="C138" s="58" t="s">
        <v>264</v>
      </c>
      <c r="D138" s="29"/>
      <c r="E138" s="50"/>
      <c r="F138" s="28"/>
      <c r="G138" s="59">
        <f>ROUND(0.066*13.03,2)</f>
        <v>0.86</v>
      </c>
      <c r="H138" s="21"/>
      <c r="I138" s="21"/>
    </row>
    <row r="139" spans="2:9" ht="26.45">
      <c r="B139" s="17" t="s">
        <v>265</v>
      </c>
      <c r="C139" s="18" t="s">
        <v>266</v>
      </c>
      <c r="D139" s="29">
        <v>2</v>
      </c>
      <c r="E139" s="24" t="s">
        <v>144</v>
      </c>
      <c r="F139" s="28">
        <v>89785</v>
      </c>
      <c r="G139" s="49">
        <v>10.5</v>
      </c>
      <c r="H139" s="21">
        <f>TRUNC(G139*(1+$I$4),2)</f>
        <v>13.41</v>
      </c>
      <c r="I139" s="21">
        <f>ROUND(D139*H139,2)</f>
        <v>26.82</v>
      </c>
    </row>
    <row r="140" spans="2:9">
      <c r="B140" s="17" t="s">
        <v>267</v>
      </c>
      <c r="C140" s="58" t="s">
        <v>268</v>
      </c>
      <c r="D140" s="29">
        <v>1</v>
      </c>
      <c r="E140" s="24" t="s">
        <v>144</v>
      </c>
      <c r="F140" s="28" t="s">
        <v>154</v>
      </c>
      <c r="G140" s="49">
        <v>14.26</v>
      </c>
      <c r="H140" s="21">
        <f>TRUNC(G140*(1+$I$4),2)</f>
        <v>18.21</v>
      </c>
      <c r="I140" s="21">
        <f>ROUND(D140*H140,2)</f>
        <v>18.21</v>
      </c>
    </row>
    <row r="141" spans="2:9" hidden="1">
      <c r="B141" s="17"/>
      <c r="C141" s="58" t="s">
        <v>269</v>
      </c>
      <c r="D141" s="29"/>
      <c r="E141" s="50"/>
      <c r="F141" s="28"/>
      <c r="G141" s="59">
        <f>ROUND(0.207*11.32,2)</f>
        <v>2.34</v>
      </c>
      <c r="H141" s="21"/>
      <c r="I141" s="21"/>
    </row>
    <row r="142" spans="2:9" hidden="1">
      <c r="B142" s="17"/>
      <c r="C142" s="58" t="s">
        <v>270</v>
      </c>
      <c r="D142" s="29"/>
      <c r="E142" s="50"/>
      <c r="F142" s="28"/>
      <c r="G142" s="59">
        <f>ROUND(0.207*13.95,2)</f>
        <v>2.89</v>
      </c>
      <c r="H142" s="21"/>
      <c r="I142" s="21"/>
    </row>
    <row r="143" spans="2:9" hidden="1">
      <c r="B143" s="17"/>
      <c r="C143" s="58" t="s">
        <v>271</v>
      </c>
      <c r="D143" s="29"/>
      <c r="E143" s="50"/>
      <c r="F143" s="28"/>
      <c r="G143" s="59">
        <f>ROUND(0.016*35.59,2)</f>
        <v>0.56999999999999995</v>
      </c>
      <c r="H143" s="21"/>
      <c r="I143" s="21"/>
    </row>
    <row r="144" spans="2:9" hidden="1">
      <c r="B144" s="17"/>
      <c r="C144" s="58" t="s">
        <v>272</v>
      </c>
      <c r="D144" s="29"/>
      <c r="E144" s="24"/>
      <c r="F144" s="28"/>
      <c r="G144" s="59">
        <f>ROUND(1*7.81,2)</f>
        <v>7.81</v>
      </c>
      <c r="H144" s="21"/>
      <c r="I144" s="21"/>
    </row>
    <row r="145" spans="2:9" hidden="1">
      <c r="B145" s="17"/>
      <c r="C145" s="58" t="s">
        <v>273</v>
      </c>
      <c r="D145" s="29"/>
      <c r="E145" s="50"/>
      <c r="F145" s="28"/>
      <c r="G145" s="59">
        <f>ROUND(0.104*0.61,2)</f>
        <v>0.06</v>
      </c>
      <c r="H145" s="21"/>
      <c r="I145" s="21"/>
    </row>
    <row r="146" spans="2:9" hidden="1">
      <c r="B146" s="17"/>
      <c r="C146" s="58" t="s">
        <v>274</v>
      </c>
      <c r="D146" s="29"/>
      <c r="E146" s="50"/>
      <c r="F146" s="28"/>
      <c r="G146" s="59">
        <f>ROUND(0.019*30.9,2)</f>
        <v>0.59</v>
      </c>
      <c r="H146" s="21"/>
      <c r="I146" s="21"/>
    </row>
    <row r="147" spans="2:9">
      <c r="B147" s="17" t="s">
        <v>275</v>
      </c>
      <c r="C147" s="58" t="s">
        <v>276</v>
      </c>
      <c r="D147" s="29">
        <v>3</v>
      </c>
      <c r="E147" s="24" t="s">
        <v>144</v>
      </c>
      <c r="F147" s="28" t="s">
        <v>154</v>
      </c>
      <c r="G147" s="49">
        <v>6.0799999999999992</v>
      </c>
      <c r="H147" s="21">
        <f>TRUNC(G147*(1+$I$4),2)</f>
        <v>7.76</v>
      </c>
      <c r="I147" s="21">
        <f>ROUND(D147*H147,2)</f>
        <v>23.28</v>
      </c>
    </row>
    <row r="148" spans="2:9" hidden="1">
      <c r="B148" s="17"/>
      <c r="C148" s="58" t="s">
        <v>277</v>
      </c>
      <c r="D148" s="29"/>
      <c r="E148" s="50"/>
      <c r="F148" s="28"/>
      <c r="G148" s="59">
        <f>ROUND(0.148*11.32,2)</f>
        <v>1.68</v>
      </c>
      <c r="H148" s="21"/>
      <c r="I148" s="21"/>
    </row>
    <row r="149" spans="2:9" hidden="1">
      <c r="B149" s="17"/>
      <c r="C149" s="58" t="s">
        <v>278</v>
      </c>
      <c r="D149" s="29"/>
      <c r="E149" s="50"/>
      <c r="F149" s="28"/>
      <c r="G149" s="59">
        <f>ROUND(0.148*13.95,2)</f>
        <v>2.06</v>
      </c>
      <c r="H149" s="21"/>
      <c r="I149" s="21"/>
    </row>
    <row r="150" spans="2:9" hidden="1">
      <c r="B150" s="17"/>
      <c r="C150" s="58" t="s">
        <v>279</v>
      </c>
      <c r="D150" s="29"/>
      <c r="E150" s="50"/>
      <c r="F150" s="28"/>
      <c r="G150" s="59">
        <f>ROUND(0.011*35.59,2)</f>
        <v>0.39</v>
      </c>
      <c r="H150" s="21"/>
      <c r="I150" s="21"/>
    </row>
    <row r="151" spans="2:9" hidden="1">
      <c r="B151" s="17"/>
      <c r="C151" s="58" t="s">
        <v>280</v>
      </c>
      <c r="D151" s="29"/>
      <c r="E151" s="24"/>
      <c r="F151" s="28"/>
      <c r="G151" s="59">
        <f>ROUND(1*1.47,2)</f>
        <v>1.47</v>
      </c>
      <c r="H151" s="21"/>
      <c r="I151" s="21"/>
    </row>
    <row r="152" spans="2:9" hidden="1">
      <c r="B152" s="17"/>
      <c r="C152" s="58" t="s">
        <v>281</v>
      </c>
      <c r="D152" s="29"/>
      <c r="E152" s="50"/>
      <c r="F152" s="28"/>
      <c r="G152" s="59">
        <f>ROUND(0.075*0.61,2)</f>
        <v>0.05</v>
      </c>
      <c r="H152" s="21"/>
      <c r="I152" s="21"/>
    </row>
    <row r="153" spans="2:9" hidden="1">
      <c r="B153" s="17"/>
      <c r="C153" s="58" t="s">
        <v>282</v>
      </c>
      <c r="D153" s="29"/>
      <c r="E153" s="50"/>
      <c r="F153" s="28"/>
      <c r="G153" s="59">
        <f>ROUND(0.014*30.9,2)</f>
        <v>0.43</v>
      </c>
      <c r="H153" s="21"/>
      <c r="I153" s="21"/>
    </row>
    <row r="154" spans="2:9" ht="26.45">
      <c r="B154" s="17" t="s">
        <v>283</v>
      </c>
      <c r="C154" s="58" t="s">
        <v>284</v>
      </c>
      <c r="D154" s="29">
        <v>1</v>
      </c>
      <c r="E154" s="24" t="s">
        <v>144</v>
      </c>
      <c r="F154" s="28" t="s">
        <v>154</v>
      </c>
      <c r="G154" s="49">
        <v>19.630000000000003</v>
      </c>
      <c r="H154" s="21">
        <f>TRUNC(G154*(1+$I$4),2)</f>
        <v>25.07</v>
      </c>
      <c r="I154" s="21">
        <f>ROUND(D154*H154,2)</f>
        <v>25.07</v>
      </c>
    </row>
    <row r="155" spans="2:9" hidden="1">
      <c r="B155" s="17"/>
      <c r="C155" s="58" t="s">
        <v>259</v>
      </c>
      <c r="D155" s="29"/>
      <c r="E155" s="50"/>
      <c r="F155" s="28"/>
      <c r="G155" s="59">
        <f>ROUND(0.25*11.32,2)</f>
        <v>2.83</v>
      </c>
      <c r="H155" s="21"/>
      <c r="I155" s="21"/>
    </row>
    <row r="156" spans="2:9" hidden="1">
      <c r="B156" s="17"/>
      <c r="C156" s="58" t="s">
        <v>260</v>
      </c>
      <c r="D156" s="29"/>
      <c r="E156" s="50"/>
      <c r="F156" s="28"/>
      <c r="G156" s="59">
        <f>ROUND(0.25*13.95,2)</f>
        <v>3.49</v>
      </c>
      <c r="H156" s="21"/>
      <c r="I156" s="21"/>
    </row>
    <row r="157" spans="2:9" hidden="1">
      <c r="B157" s="17"/>
      <c r="C157" s="58" t="s">
        <v>261</v>
      </c>
      <c r="D157" s="29"/>
      <c r="E157" s="50"/>
      <c r="F157" s="28"/>
      <c r="G157" s="59">
        <f>ROUND(1*0.83,2)</f>
        <v>0.83</v>
      </c>
      <c r="H157" s="21"/>
      <c r="I157" s="21"/>
    </row>
    <row r="158" spans="2:9" hidden="1">
      <c r="B158" s="17"/>
      <c r="C158" s="58" t="s">
        <v>262</v>
      </c>
      <c r="D158" s="29"/>
      <c r="E158" s="50"/>
      <c r="F158" s="28"/>
      <c r="G158" s="59">
        <f>ROUND(1*1.48,2)</f>
        <v>1.48</v>
      </c>
      <c r="H158" s="21"/>
      <c r="I158" s="21"/>
    </row>
    <row r="159" spans="2:9" hidden="1">
      <c r="B159" s="17"/>
      <c r="C159" s="58" t="s">
        <v>285</v>
      </c>
      <c r="D159" s="29"/>
      <c r="E159" s="50"/>
      <c r="F159" s="28"/>
      <c r="G159" s="59">
        <f>ROUND(1*10.14,2)</f>
        <v>10.14</v>
      </c>
      <c r="H159" s="21"/>
      <c r="I159" s="21"/>
    </row>
    <row r="160" spans="2:9" hidden="1">
      <c r="B160" s="17"/>
      <c r="C160" s="58" t="s">
        <v>264</v>
      </c>
      <c r="D160" s="29"/>
      <c r="E160" s="50"/>
      <c r="F160" s="28"/>
      <c r="G160" s="59">
        <f>ROUND(0.066*13.03,2)</f>
        <v>0.86</v>
      </c>
      <c r="H160" s="21"/>
      <c r="I160" s="21"/>
    </row>
    <row r="161" spans="2:10" ht="26.45">
      <c r="B161" s="17" t="s">
        <v>286</v>
      </c>
      <c r="C161" s="18" t="s">
        <v>287</v>
      </c>
      <c r="D161" s="29">
        <v>3</v>
      </c>
      <c r="E161" s="24" t="s">
        <v>144</v>
      </c>
      <c r="F161" s="28">
        <v>89784</v>
      </c>
      <c r="G161" s="49">
        <v>10.84</v>
      </c>
      <c r="H161" s="21">
        <f>TRUNC(G161*(1+$I$4),2)</f>
        <v>13.84</v>
      </c>
      <c r="I161" s="21">
        <f>ROUND(D161*H161,2)</f>
        <v>41.52</v>
      </c>
    </row>
    <row r="162" spans="2:10">
      <c r="B162" s="17" t="s">
        <v>288</v>
      </c>
      <c r="C162" s="18" t="s">
        <v>289</v>
      </c>
      <c r="D162" s="29">
        <v>1</v>
      </c>
      <c r="E162" s="24" t="s">
        <v>144</v>
      </c>
      <c r="F162" s="28" t="s">
        <v>290</v>
      </c>
      <c r="G162" s="21">
        <v>132.88</v>
      </c>
      <c r="H162" s="21">
        <f>TRUNC(G162*(1+$I$4),2)</f>
        <v>169.74</v>
      </c>
      <c r="I162" s="21">
        <f>ROUND(D162*H162,2)</f>
        <v>169.74</v>
      </c>
      <c r="J162" s="68"/>
    </row>
    <row r="163" spans="2:10" ht="39.6">
      <c r="B163" s="17" t="s">
        <v>291</v>
      </c>
      <c r="C163" s="18" t="s">
        <v>292</v>
      </c>
      <c r="D163" s="29">
        <v>6</v>
      </c>
      <c r="E163" s="24" t="s">
        <v>144</v>
      </c>
      <c r="F163" s="28" t="s">
        <v>293</v>
      </c>
      <c r="G163" s="49">
        <v>116.8</v>
      </c>
      <c r="H163" s="21">
        <f>TRUNC(G163*(1+$I$4),2)</f>
        <v>149.19999999999999</v>
      </c>
      <c r="I163" s="21">
        <f>ROUND(D163*H163,2)</f>
        <v>895.2</v>
      </c>
      <c r="J163" s="68"/>
    </row>
    <row r="164" spans="2:10">
      <c r="B164" s="17" t="s">
        <v>294</v>
      </c>
      <c r="C164" s="58" t="s">
        <v>295</v>
      </c>
      <c r="D164" s="29">
        <v>6</v>
      </c>
      <c r="E164" s="24" t="s">
        <v>144</v>
      </c>
      <c r="F164" s="28" t="s">
        <v>154</v>
      </c>
      <c r="G164" s="49">
        <v>87.34</v>
      </c>
      <c r="H164" s="21">
        <f>TRUNC(G164*(1+$I$4),2)</f>
        <v>111.56</v>
      </c>
      <c r="I164" s="21">
        <f>ROUND(D164*H164,2)</f>
        <v>669.36</v>
      </c>
      <c r="J164" s="68"/>
    </row>
    <row r="165" spans="2:10" hidden="1">
      <c r="B165" s="17"/>
      <c r="C165" s="58" t="s">
        <v>296</v>
      </c>
      <c r="D165" s="18"/>
      <c r="E165" s="18"/>
      <c r="F165" s="28"/>
      <c r="G165" s="59">
        <f>ROUND(1*14.02,2)</f>
        <v>14.02</v>
      </c>
      <c r="H165" s="21"/>
      <c r="I165" s="21"/>
      <c r="J165" s="68"/>
    </row>
    <row r="166" spans="2:10" hidden="1">
      <c r="B166" s="17"/>
      <c r="C166" s="58" t="s">
        <v>297</v>
      </c>
      <c r="D166" s="18"/>
      <c r="E166" s="18"/>
      <c r="F166" s="28"/>
      <c r="G166" s="59">
        <f>ROUND(1*11.97,2)</f>
        <v>11.97</v>
      </c>
      <c r="H166" s="21"/>
      <c r="I166" s="21"/>
      <c r="J166" s="68"/>
    </row>
    <row r="167" spans="2:10" hidden="1">
      <c r="B167" s="17"/>
      <c r="C167" s="58" t="s">
        <v>298</v>
      </c>
      <c r="D167" s="18"/>
      <c r="E167" s="18"/>
      <c r="F167" s="28"/>
      <c r="G167" s="59">
        <f>ROUND(0.02*55,2)</f>
        <v>1.1000000000000001</v>
      </c>
      <c r="H167" s="21"/>
      <c r="I167" s="21"/>
      <c r="J167" s="69"/>
    </row>
    <row r="168" spans="2:10" hidden="1">
      <c r="B168" s="17"/>
      <c r="C168" s="58" t="s">
        <v>299</v>
      </c>
      <c r="D168" s="18"/>
      <c r="E168" s="18"/>
      <c r="F168" s="28"/>
      <c r="G168" s="59">
        <f>ROUND(7*0.54,2)</f>
        <v>3.78</v>
      </c>
      <c r="H168" s="21"/>
      <c r="I168" s="21"/>
      <c r="J168" s="70"/>
    </row>
    <row r="169" spans="2:10" hidden="1">
      <c r="B169" s="17"/>
      <c r="C169" s="58" t="s">
        <v>300</v>
      </c>
      <c r="D169" s="18"/>
      <c r="E169" s="18"/>
      <c r="F169" s="28"/>
      <c r="G169" s="59">
        <f>ROUND(1*56.47,2)</f>
        <v>56.47</v>
      </c>
      <c r="H169" s="21"/>
      <c r="I169" s="21"/>
      <c r="J169" s="70"/>
    </row>
    <row r="170" spans="2:10" ht="26.45">
      <c r="B170" s="17" t="s">
        <v>301</v>
      </c>
      <c r="C170" s="18" t="s">
        <v>302</v>
      </c>
      <c r="D170" s="29">
        <v>1</v>
      </c>
      <c r="E170" s="24" t="s">
        <v>144</v>
      </c>
      <c r="F170" s="28" t="s">
        <v>303</v>
      </c>
      <c r="G170" s="49">
        <v>1099.75</v>
      </c>
      <c r="H170" s="21">
        <f>TRUNC(G170*(1+$I$4),2)</f>
        <v>1404.82</v>
      </c>
      <c r="I170" s="21">
        <f>ROUND(D170*H170,2)</f>
        <v>1404.82</v>
      </c>
      <c r="J170" s="70"/>
    </row>
    <row r="171" spans="2:10">
      <c r="B171" s="17" t="s">
        <v>304</v>
      </c>
      <c r="C171" s="58" t="s">
        <v>305</v>
      </c>
      <c r="D171" s="29">
        <v>1</v>
      </c>
      <c r="E171" s="24" t="s">
        <v>213</v>
      </c>
      <c r="F171" s="28" t="s">
        <v>154</v>
      </c>
      <c r="G171" s="49">
        <v>887.57</v>
      </c>
      <c r="H171" s="21">
        <f>TRUNC(G171*(1+$I$4),2)</f>
        <v>1133.78</v>
      </c>
      <c r="I171" s="21">
        <f>ROUND(D171*H171,2)</f>
        <v>1133.78</v>
      </c>
      <c r="J171" s="70"/>
    </row>
    <row r="172" spans="2:10" hidden="1">
      <c r="B172" s="17"/>
      <c r="C172" s="58" t="s">
        <v>306</v>
      </c>
      <c r="D172" s="29"/>
      <c r="E172" s="24"/>
      <c r="F172" s="28"/>
      <c r="G172" s="59">
        <f>ROUND(4*11.32,2)</f>
        <v>45.28</v>
      </c>
      <c r="H172" s="21"/>
      <c r="I172" s="21"/>
    </row>
    <row r="173" spans="2:10" hidden="1">
      <c r="B173" s="17"/>
      <c r="C173" s="58" t="s">
        <v>307</v>
      </c>
      <c r="D173" s="29"/>
      <c r="E173" s="24"/>
      <c r="F173" s="28"/>
      <c r="G173" s="59">
        <f>ROUND(4*13.95,2)</f>
        <v>55.8</v>
      </c>
      <c r="H173" s="21"/>
      <c r="I173" s="21"/>
    </row>
    <row r="174" spans="2:10" ht="26.45" hidden="1">
      <c r="B174" s="17"/>
      <c r="C174" s="58" t="s">
        <v>308</v>
      </c>
      <c r="D174" s="29"/>
      <c r="E174" s="24"/>
      <c r="F174" s="28"/>
      <c r="G174" s="59">
        <f>ROUND(1*786.49,2)</f>
        <v>786.49</v>
      </c>
      <c r="H174" s="21"/>
      <c r="I174" s="21"/>
    </row>
    <row r="175" spans="2:10">
      <c r="B175" s="17" t="s">
        <v>309</v>
      </c>
      <c r="C175" s="18" t="s">
        <v>310</v>
      </c>
      <c r="D175" s="29"/>
      <c r="E175" s="50"/>
      <c r="F175" s="28"/>
      <c r="G175" s="49"/>
      <c r="H175" s="21"/>
      <c r="I175" s="21"/>
    </row>
    <row r="176" spans="2:10">
      <c r="B176" s="17" t="s">
        <v>311</v>
      </c>
      <c r="C176" s="18" t="s">
        <v>312</v>
      </c>
      <c r="D176" s="29">
        <v>12</v>
      </c>
      <c r="E176" s="24" t="s">
        <v>45</v>
      </c>
      <c r="F176" s="28">
        <v>89355</v>
      </c>
      <c r="G176" s="49">
        <v>10.029999999999999</v>
      </c>
      <c r="H176" s="21">
        <f t="shared" ref="H176:H188" si="8">TRUNC(G176*(1+$I$4),2)</f>
        <v>12.81</v>
      </c>
      <c r="I176" s="21">
        <f t="shared" ref="I176:I188" si="9">ROUND(D176*H176,2)</f>
        <v>153.72</v>
      </c>
    </row>
    <row r="177" spans="2:9">
      <c r="B177" s="17" t="s">
        <v>313</v>
      </c>
      <c r="C177" s="18" t="s">
        <v>314</v>
      </c>
      <c r="D177" s="29">
        <v>30</v>
      </c>
      <c r="E177" s="24" t="s">
        <v>45</v>
      </c>
      <c r="F177" s="28">
        <v>89356</v>
      </c>
      <c r="G177" s="49">
        <v>11.94</v>
      </c>
      <c r="H177" s="21">
        <f t="shared" si="8"/>
        <v>15.25</v>
      </c>
      <c r="I177" s="21">
        <f t="shared" si="9"/>
        <v>457.5</v>
      </c>
    </row>
    <row r="178" spans="2:9">
      <c r="B178" s="17" t="s">
        <v>315</v>
      </c>
      <c r="C178" s="18" t="s">
        <v>316</v>
      </c>
      <c r="D178" s="29">
        <v>6</v>
      </c>
      <c r="E178" s="24" t="s">
        <v>45</v>
      </c>
      <c r="F178" s="28">
        <v>89357</v>
      </c>
      <c r="G178" s="49">
        <v>16.649999999999999</v>
      </c>
      <c r="H178" s="21">
        <f t="shared" si="8"/>
        <v>21.26</v>
      </c>
      <c r="I178" s="21">
        <f t="shared" si="9"/>
        <v>127.56</v>
      </c>
    </row>
    <row r="179" spans="2:9">
      <c r="B179" s="17" t="s">
        <v>317</v>
      </c>
      <c r="C179" s="18" t="s">
        <v>318</v>
      </c>
      <c r="D179" s="29">
        <v>1</v>
      </c>
      <c r="E179" s="24" t="s">
        <v>144</v>
      </c>
      <c r="F179" s="28">
        <v>72790</v>
      </c>
      <c r="G179" s="49">
        <v>12.11</v>
      </c>
      <c r="H179" s="21">
        <f t="shared" si="8"/>
        <v>15.46</v>
      </c>
      <c r="I179" s="21">
        <f t="shared" si="9"/>
        <v>15.46</v>
      </c>
    </row>
    <row r="180" spans="2:9">
      <c r="B180" s="17" t="s">
        <v>319</v>
      </c>
      <c r="C180" s="18" t="s">
        <v>320</v>
      </c>
      <c r="D180" s="29">
        <v>1</v>
      </c>
      <c r="E180" s="24" t="s">
        <v>144</v>
      </c>
      <c r="F180" s="28">
        <v>72783</v>
      </c>
      <c r="G180" s="49">
        <v>8.83</v>
      </c>
      <c r="H180" s="21">
        <f t="shared" si="8"/>
        <v>11.27</v>
      </c>
      <c r="I180" s="21">
        <f t="shared" si="9"/>
        <v>11.27</v>
      </c>
    </row>
    <row r="181" spans="2:9">
      <c r="B181" s="17" t="s">
        <v>321</v>
      </c>
      <c r="C181" s="18" t="s">
        <v>322</v>
      </c>
      <c r="D181" s="29">
        <v>1</v>
      </c>
      <c r="E181" s="24" t="s">
        <v>144</v>
      </c>
      <c r="F181" s="28">
        <v>72789</v>
      </c>
      <c r="G181" s="49">
        <v>9.49</v>
      </c>
      <c r="H181" s="21">
        <f t="shared" si="8"/>
        <v>12.12</v>
      </c>
      <c r="I181" s="21">
        <f t="shared" si="9"/>
        <v>12.12</v>
      </c>
    </row>
    <row r="182" spans="2:9" ht="26.45">
      <c r="B182" s="17" t="s">
        <v>323</v>
      </c>
      <c r="C182" s="18" t="s">
        <v>324</v>
      </c>
      <c r="D182" s="29">
        <v>4</v>
      </c>
      <c r="E182" s="24" t="s">
        <v>144</v>
      </c>
      <c r="F182" s="28">
        <v>89391</v>
      </c>
      <c r="G182" s="49">
        <v>4.79</v>
      </c>
      <c r="H182" s="21">
        <f t="shared" si="8"/>
        <v>6.11</v>
      </c>
      <c r="I182" s="21">
        <f t="shared" si="9"/>
        <v>24.44</v>
      </c>
    </row>
    <row r="183" spans="2:9" ht="26.45">
      <c r="B183" s="17" t="s">
        <v>325</v>
      </c>
      <c r="C183" s="18" t="s">
        <v>326</v>
      </c>
      <c r="D183" s="29">
        <v>6</v>
      </c>
      <c r="E183" s="24" t="s">
        <v>144</v>
      </c>
      <c r="F183" s="28">
        <v>89383</v>
      </c>
      <c r="G183" s="49">
        <v>3.6</v>
      </c>
      <c r="H183" s="21">
        <f t="shared" si="8"/>
        <v>4.59</v>
      </c>
      <c r="I183" s="21">
        <f t="shared" si="9"/>
        <v>27.54</v>
      </c>
    </row>
    <row r="184" spans="2:9" ht="26.45">
      <c r="B184" s="17" t="s">
        <v>327</v>
      </c>
      <c r="C184" s="18" t="s">
        <v>328</v>
      </c>
      <c r="D184" s="29">
        <v>1</v>
      </c>
      <c r="E184" s="24" t="s">
        <v>144</v>
      </c>
      <c r="F184" s="28">
        <v>89364</v>
      </c>
      <c r="G184" s="49">
        <v>5.83</v>
      </c>
      <c r="H184" s="21">
        <f t="shared" si="8"/>
        <v>7.44</v>
      </c>
      <c r="I184" s="21">
        <f t="shared" si="9"/>
        <v>7.44</v>
      </c>
    </row>
    <row r="185" spans="2:9" ht="26.45">
      <c r="B185" s="17" t="s">
        <v>329</v>
      </c>
      <c r="C185" s="18" t="s">
        <v>330</v>
      </c>
      <c r="D185" s="29">
        <v>2</v>
      </c>
      <c r="E185" s="24" t="s">
        <v>144</v>
      </c>
      <c r="F185" s="28">
        <v>89367</v>
      </c>
      <c r="G185" s="49">
        <v>6.18</v>
      </c>
      <c r="H185" s="21">
        <f t="shared" si="8"/>
        <v>7.89</v>
      </c>
      <c r="I185" s="21">
        <f t="shared" si="9"/>
        <v>15.78</v>
      </c>
    </row>
    <row r="186" spans="2:9" ht="26.45">
      <c r="B186" s="17" t="s">
        <v>331</v>
      </c>
      <c r="C186" s="71" t="s">
        <v>332</v>
      </c>
      <c r="D186" s="29">
        <v>3</v>
      </c>
      <c r="E186" s="24" t="s">
        <v>144</v>
      </c>
      <c r="F186" s="28">
        <v>89358</v>
      </c>
      <c r="G186" s="49">
        <v>3.98</v>
      </c>
      <c r="H186" s="21">
        <f t="shared" si="8"/>
        <v>5.08</v>
      </c>
      <c r="I186" s="21">
        <f t="shared" si="9"/>
        <v>15.24</v>
      </c>
    </row>
    <row r="187" spans="2:9" ht="26.45">
      <c r="B187" s="17" t="s">
        <v>333</v>
      </c>
      <c r="C187" s="18" t="s">
        <v>334</v>
      </c>
      <c r="D187" s="29">
        <v>11</v>
      </c>
      <c r="E187" s="24" t="s">
        <v>144</v>
      </c>
      <c r="F187" s="28">
        <v>89362</v>
      </c>
      <c r="G187" s="49">
        <v>4.6900000000000004</v>
      </c>
      <c r="H187" s="21">
        <f t="shared" si="8"/>
        <v>5.99</v>
      </c>
      <c r="I187" s="21">
        <f t="shared" si="9"/>
        <v>65.89</v>
      </c>
    </row>
    <row r="188" spans="2:9" ht="26.45">
      <c r="B188" s="17" t="s">
        <v>335</v>
      </c>
      <c r="C188" s="58" t="s">
        <v>336</v>
      </c>
      <c r="D188" s="29">
        <v>9</v>
      </c>
      <c r="E188" s="24" t="s">
        <v>144</v>
      </c>
      <c r="F188" s="28" t="s">
        <v>154</v>
      </c>
      <c r="G188" s="49">
        <v>6.620000000000001</v>
      </c>
      <c r="H188" s="21">
        <f t="shared" si="8"/>
        <v>8.4499999999999993</v>
      </c>
      <c r="I188" s="21">
        <f t="shared" si="9"/>
        <v>76.05</v>
      </c>
    </row>
    <row r="189" spans="2:9" hidden="1">
      <c r="B189" s="17"/>
      <c r="C189" s="58" t="s">
        <v>337</v>
      </c>
      <c r="D189" s="29"/>
      <c r="E189" s="24"/>
      <c r="F189" s="28"/>
      <c r="G189" s="59">
        <f>ROUND(0.129*11.32,2)</f>
        <v>1.46</v>
      </c>
      <c r="H189" s="21"/>
      <c r="I189" s="21"/>
    </row>
    <row r="190" spans="2:9" hidden="1">
      <c r="B190" s="17"/>
      <c r="C190" s="58" t="s">
        <v>338</v>
      </c>
      <c r="D190" s="29"/>
      <c r="E190" s="24"/>
      <c r="F190" s="28"/>
      <c r="G190" s="59">
        <f>ROUND(0.129*13.95,2)</f>
        <v>1.8</v>
      </c>
      <c r="H190" s="21"/>
      <c r="I190" s="21"/>
    </row>
    <row r="191" spans="2:9" hidden="1">
      <c r="B191" s="17"/>
      <c r="C191" s="58" t="s">
        <v>339</v>
      </c>
      <c r="D191" s="29"/>
      <c r="E191" s="24"/>
      <c r="F191" s="28"/>
      <c r="G191" s="59">
        <f>ROUND(0.006*35.59,2)</f>
        <v>0.21</v>
      </c>
      <c r="H191" s="21"/>
      <c r="I191" s="21"/>
    </row>
    <row r="192" spans="2:9" hidden="1">
      <c r="B192" s="17"/>
      <c r="C192" s="58" t="s">
        <v>340</v>
      </c>
      <c r="D192" s="29"/>
      <c r="E192" s="24"/>
      <c r="F192" s="28"/>
      <c r="G192" s="59">
        <f>ROUND(1*2.93,2)</f>
        <v>2.93</v>
      </c>
      <c r="H192" s="21"/>
      <c r="I192" s="21"/>
    </row>
    <row r="193" spans="2:9" hidden="1">
      <c r="B193" s="17"/>
      <c r="C193" s="58" t="s">
        <v>341</v>
      </c>
      <c r="D193" s="29"/>
      <c r="E193" s="24"/>
      <c r="F193" s="28"/>
      <c r="G193" s="59">
        <f>ROUND(0.043*0.61,2)</f>
        <v>0.03</v>
      </c>
      <c r="H193" s="21"/>
      <c r="I193" s="21"/>
    </row>
    <row r="194" spans="2:9" hidden="1">
      <c r="B194" s="17"/>
      <c r="C194" s="58" t="s">
        <v>342</v>
      </c>
      <c r="D194" s="29"/>
      <c r="E194" s="24"/>
      <c r="F194" s="28"/>
      <c r="G194" s="59">
        <f>ROUND(0.006*30.9,2)</f>
        <v>0.19</v>
      </c>
      <c r="H194" s="21"/>
      <c r="I194" s="21"/>
    </row>
    <row r="195" spans="2:9" ht="26.45">
      <c r="B195" s="17" t="s">
        <v>343</v>
      </c>
      <c r="C195" s="58" t="s">
        <v>344</v>
      </c>
      <c r="D195" s="29">
        <v>2</v>
      </c>
      <c r="E195" s="24" t="s">
        <v>144</v>
      </c>
      <c r="F195" s="28" t="s">
        <v>154</v>
      </c>
      <c r="G195" s="49">
        <v>5.3900000000000006</v>
      </c>
      <c r="H195" s="21">
        <f>TRUNC(G195*(1+$I$4),2)</f>
        <v>6.88</v>
      </c>
      <c r="I195" s="21">
        <f>ROUND(D195*H195,2)</f>
        <v>13.76</v>
      </c>
    </row>
    <row r="196" spans="2:9" hidden="1">
      <c r="B196" s="17"/>
      <c r="C196" s="58" t="s">
        <v>345</v>
      </c>
      <c r="D196" s="29"/>
      <c r="E196" s="24"/>
      <c r="F196" s="28"/>
      <c r="G196" s="59">
        <f>ROUND(0.15*11.32,2)</f>
        <v>1.7</v>
      </c>
      <c r="H196" s="21"/>
      <c r="I196" s="21"/>
    </row>
    <row r="197" spans="2:9" hidden="1">
      <c r="B197" s="17"/>
      <c r="C197" s="58" t="s">
        <v>346</v>
      </c>
      <c r="D197" s="29"/>
      <c r="E197" s="24"/>
      <c r="F197" s="28"/>
      <c r="G197" s="59">
        <f>ROUND(0.15*13.95,2)</f>
        <v>2.09</v>
      </c>
      <c r="H197" s="21"/>
      <c r="I197" s="21"/>
    </row>
    <row r="198" spans="2:9" hidden="1">
      <c r="B198" s="17"/>
      <c r="C198" s="58" t="s">
        <v>347</v>
      </c>
      <c r="D198" s="29"/>
      <c r="E198" s="24"/>
      <c r="F198" s="28"/>
      <c r="G198" s="59">
        <f>ROUND(0.007*35.59,2)</f>
        <v>0.25</v>
      </c>
      <c r="H198" s="21"/>
      <c r="I198" s="21"/>
    </row>
    <row r="199" spans="2:9" hidden="1">
      <c r="B199" s="17"/>
      <c r="C199" s="58" t="s">
        <v>348</v>
      </c>
      <c r="D199" s="29"/>
      <c r="E199" s="24"/>
      <c r="F199" s="28"/>
      <c r="G199" s="59">
        <f>ROUND(1*1.07,2)</f>
        <v>1.07</v>
      </c>
      <c r="H199" s="21"/>
      <c r="I199" s="21"/>
    </row>
    <row r="200" spans="2:9" hidden="1">
      <c r="B200" s="17"/>
      <c r="C200" s="58" t="s">
        <v>349</v>
      </c>
      <c r="D200" s="29"/>
      <c r="E200" s="24"/>
      <c r="F200" s="28"/>
      <c r="G200" s="59">
        <f>ROUND(0.05*0.61,2)</f>
        <v>0.03</v>
      </c>
      <c r="H200" s="21"/>
      <c r="I200" s="21"/>
    </row>
    <row r="201" spans="2:9" hidden="1">
      <c r="B201" s="17"/>
      <c r="C201" s="58" t="s">
        <v>350</v>
      </c>
      <c r="D201" s="29"/>
      <c r="E201" s="24"/>
      <c r="F201" s="28"/>
      <c r="G201" s="59">
        <f>ROUND(0.008*30.9,2)</f>
        <v>0.25</v>
      </c>
      <c r="H201" s="21"/>
      <c r="I201" s="21"/>
    </row>
    <row r="202" spans="2:9">
      <c r="B202" s="17" t="s">
        <v>351</v>
      </c>
      <c r="C202" s="18" t="s">
        <v>352</v>
      </c>
      <c r="D202" s="29">
        <v>1</v>
      </c>
      <c r="E202" s="24" t="s">
        <v>144</v>
      </c>
      <c r="F202" s="28">
        <v>89398</v>
      </c>
      <c r="G202" s="49">
        <v>9.34</v>
      </c>
      <c r="H202" s="21">
        <f>TRUNC(G202*(1+$I$4),2)</f>
        <v>11.93</v>
      </c>
      <c r="I202" s="21">
        <f>ROUND(D202*H202,2)</f>
        <v>11.93</v>
      </c>
    </row>
    <row r="203" spans="2:9">
      <c r="B203" s="17" t="s">
        <v>353</v>
      </c>
      <c r="C203" s="18" t="s">
        <v>354</v>
      </c>
      <c r="D203" s="29">
        <v>3</v>
      </c>
      <c r="E203" s="24" t="s">
        <v>144</v>
      </c>
      <c r="F203" s="28">
        <v>89393</v>
      </c>
      <c r="G203" s="49">
        <v>5.63</v>
      </c>
      <c r="H203" s="21">
        <f t="shared" ref="H203:H210" si="10">TRUNC(G203*(1+$I$4),2)</f>
        <v>7.19</v>
      </c>
      <c r="I203" s="21">
        <f t="shared" ref="I203:I210" si="11">ROUND(D203*H203,2)</f>
        <v>21.57</v>
      </c>
    </row>
    <row r="204" spans="2:9">
      <c r="B204" s="17" t="s">
        <v>355</v>
      </c>
      <c r="C204" s="18" t="s">
        <v>356</v>
      </c>
      <c r="D204" s="29">
        <v>3</v>
      </c>
      <c r="E204" s="24" t="s">
        <v>144</v>
      </c>
      <c r="F204" s="28">
        <v>89395</v>
      </c>
      <c r="G204" s="49">
        <v>6.61</v>
      </c>
      <c r="H204" s="21">
        <f t="shared" si="10"/>
        <v>8.44</v>
      </c>
      <c r="I204" s="21">
        <f t="shared" si="11"/>
        <v>25.32</v>
      </c>
    </row>
    <row r="205" spans="2:9" ht="26.45">
      <c r="B205" s="17" t="s">
        <v>357</v>
      </c>
      <c r="C205" s="18" t="s">
        <v>358</v>
      </c>
      <c r="D205" s="29">
        <v>1</v>
      </c>
      <c r="E205" s="24" t="s">
        <v>144</v>
      </c>
      <c r="F205" s="28">
        <v>89397</v>
      </c>
      <c r="G205" s="49">
        <v>7.86</v>
      </c>
      <c r="H205" s="21">
        <f t="shared" si="10"/>
        <v>10.039999999999999</v>
      </c>
      <c r="I205" s="21">
        <f t="shared" si="11"/>
        <v>10.039999999999999</v>
      </c>
    </row>
    <row r="206" spans="2:9" ht="26.45">
      <c r="B206" s="17" t="s">
        <v>359</v>
      </c>
      <c r="C206" s="18" t="s">
        <v>360</v>
      </c>
      <c r="D206" s="29">
        <v>1</v>
      </c>
      <c r="E206" s="24" t="s">
        <v>144</v>
      </c>
      <c r="F206" s="28">
        <v>89400</v>
      </c>
      <c r="G206" s="49">
        <v>10.94</v>
      </c>
      <c r="H206" s="21">
        <f t="shared" si="10"/>
        <v>13.97</v>
      </c>
      <c r="I206" s="21">
        <f t="shared" si="11"/>
        <v>13.97</v>
      </c>
    </row>
    <row r="207" spans="2:9" ht="26.45">
      <c r="B207" s="17" t="s">
        <v>361</v>
      </c>
      <c r="C207" s="18" t="s">
        <v>362</v>
      </c>
      <c r="D207" s="29">
        <v>3</v>
      </c>
      <c r="E207" s="24" t="s">
        <v>144</v>
      </c>
      <c r="F207" s="28">
        <v>89987</v>
      </c>
      <c r="G207" s="49">
        <v>78.8</v>
      </c>
      <c r="H207" s="21">
        <f t="shared" si="10"/>
        <v>100.65</v>
      </c>
      <c r="I207" s="21">
        <f t="shared" si="11"/>
        <v>301.95</v>
      </c>
    </row>
    <row r="208" spans="2:9" ht="15" customHeight="1">
      <c r="B208" s="17" t="s">
        <v>363</v>
      </c>
      <c r="C208" s="18" t="s">
        <v>364</v>
      </c>
      <c r="D208" s="29">
        <v>2</v>
      </c>
      <c r="E208" s="24" t="s">
        <v>144</v>
      </c>
      <c r="F208" s="28" t="s">
        <v>365</v>
      </c>
      <c r="G208" s="49">
        <v>60.45</v>
      </c>
      <c r="H208" s="21">
        <f t="shared" si="10"/>
        <v>77.209999999999994</v>
      </c>
      <c r="I208" s="21">
        <f t="shared" si="11"/>
        <v>154.41999999999999</v>
      </c>
    </row>
    <row r="209" spans="2:10" ht="15" customHeight="1">
      <c r="B209" s="17" t="s">
        <v>366</v>
      </c>
      <c r="C209" s="18" t="s">
        <v>367</v>
      </c>
      <c r="D209" s="39">
        <v>1</v>
      </c>
      <c r="E209" s="24" t="s">
        <v>144</v>
      </c>
      <c r="F209" s="42"/>
      <c r="G209" s="39">
        <v>739.9</v>
      </c>
      <c r="H209" s="21">
        <f t="shared" si="10"/>
        <v>945.14</v>
      </c>
      <c r="I209" s="21">
        <f t="shared" si="11"/>
        <v>945.14</v>
      </c>
    </row>
    <row r="210" spans="2:10" ht="15" customHeight="1">
      <c r="B210" s="17" t="s">
        <v>368</v>
      </c>
      <c r="C210" s="18" t="s">
        <v>369</v>
      </c>
      <c r="D210" s="39">
        <v>1</v>
      </c>
      <c r="E210" s="24" t="s">
        <v>144</v>
      </c>
      <c r="F210" s="42" t="s">
        <v>370</v>
      </c>
      <c r="G210" s="39">
        <v>77.06</v>
      </c>
      <c r="H210" s="21">
        <f t="shared" si="10"/>
        <v>98.43</v>
      </c>
      <c r="I210" s="21">
        <f t="shared" si="11"/>
        <v>98.43</v>
      </c>
    </row>
    <row r="211" spans="2:10">
      <c r="B211" s="17"/>
      <c r="C211" s="23" t="s">
        <v>371</v>
      </c>
      <c r="D211" s="19"/>
      <c r="E211" s="24"/>
      <c r="F211" s="24"/>
      <c r="G211" s="19"/>
      <c r="H211" s="21"/>
      <c r="I211" s="25">
        <f>SUM(I96:I210)</f>
        <v>13039.76</v>
      </c>
    </row>
    <row r="212" spans="2:10" ht="15" customHeight="1">
      <c r="B212" s="13" t="s">
        <v>372</v>
      </c>
      <c r="C212" s="14" t="s">
        <v>373</v>
      </c>
      <c r="D212" s="15"/>
      <c r="E212" s="16"/>
      <c r="F212" s="16"/>
      <c r="G212" s="15"/>
      <c r="H212" s="15"/>
      <c r="I212" s="15"/>
    </row>
    <row r="213" spans="2:10" ht="15" customHeight="1">
      <c r="B213" s="41" t="s">
        <v>374</v>
      </c>
      <c r="C213" s="72" t="s">
        <v>375</v>
      </c>
      <c r="D213" s="73"/>
      <c r="E213" s="74"/>
      <c r="F213" s="74"/>
      <c r="G213" s="73"/>
      <c r="H213" s="65"/>
      <c r="I213" s="65"/>
    </row>
    <row r="214" spans="2:10" ht="15" customHeight="1">
      <c r="B214" s="41" t="s">
        <v>376</v>
      </c>
      <c r="C214" s="72" t="s">
        <v>377</v>
      </c>
      <c r="D214" s="75">
        <v>15</v>
      </c>
      <c r="E214" s="43" t="s">
        <v>144</v>
      </c>
      <c r="F214" s="74" t="s">
        <v>378</v>
      </c>
      <c r="G214" s="75">
        <v>91.28</v>
      </c>
      <c r="H214" s="76">
        <f t="shared" ref="H214:H236" si="12">TRUNC(G214*(1+$I$4),2)</f>
        <v>116.6</v>
      </c>
      <c r="I214" s="44">
        <f t="shared" ref="I214:I236" si="13">ROUND(D214*H214,2)</f>
        <v>1749</v>
      </c>
    </row>
    <row r="215" spans="2:10">
      <c r="B215" s="41" t="s">
        <v>379</v>
      </c>
      <c r="C215" s="58" t="s">
        <v>380</v>
      </c>
      <c r="D215" s="73">
        <v>1</v>
      </c>
      <c r="E215" s="24" t="s">
        <v>144</v>
      </c>
      <c r="F215" s="74" t="s">
        <v>154</v>
      </c>
      <c r="G215" s="73">
        <v>204</v>
      </c>
      <c r="H215" s="44">
        <f t="shared" si="12"/>
        <v>260.58</v>
      </c>
      <c r="I215" s="44">
        <f t="shared" si="13"/>
        <v>260.58</v>
      </c>
    </row>
    <row r="216" spans="2:10" ht="15" hidden="1" customHeight="1">
      <c r="B216" s="41"/>
      <c r="C216" s="58" t="s">
        <v>381</v>
      </c>
      <c r="D216" s="73"/>
      <c r="E216" s="24"/>
      <c r="F216" s="74"/>
      <c r="G216" s="59">
        <f>ROUND(1.34*14.02,2)</f>
        <v>18.79</v>
      </c>
      <c r="H216" s="44"/>
      <c r="I216" s="44"/>
    </row>
    <row r="217" spans="2:10" hidden="1">
      <c r="B217" s="41"/>
      <c r="C217" s="58" t="s">
        <v>382</v>
      </c>
      <c r="D217" s="73"/>
      <c r="E217" s="24"/>
      <c r="F217" s="74"/>
      <c r="G217" s="59">
        <f>ROUND(1.34*11.97,2)</f>
        <v>16.04</v>
      </c>
      <c r="H217" s="44"/>
      <c r="I217" s="44"/>
    </row>
    <row r="218" spans="2:10" ht="15" hidden="1" customHeight="1">
      <c r="B218" s="41"/>
      <c r="C218" s="58" t="s">
        <v>383</v>
      </c>
      <c r="D218" s="73"/>
      <c r="E218" s="24"/>
      <c r="F218" s="74"/>
      <c r="G218" s="59">
        <f>ROUND(0.011*50,2)</f>
        <v>0.55000000000000004</v>
      </c>
      <c r="H218" s="44"/>
      <c r="I218" s="44"/>
    </row>
    <row r="219" spans="2:10" ht="15" hidden="1" customHeight="1">
      <c r="B219" s="41"/>
      <c r="C219" s="58" t="s">
        <v>384</v>
      </c>
      <c r="D219" s="73"/>
      <c r="F219" s="74"/>
      <c r="G219" s="59">
        <f>ROUND(4.86*0.54,2)</f>
        <v>2.62</v>
      </c>
      <c r="H219" s="44"/>
      <c r="I219" s="44"/>
    </row>
    <row r="220" spans="2:10" ht="26.45" hidden="1">
      <c r="B220" s="41"/>
      <c r="C220" s="58" t="s">
        <v>385</v>
      </c>
      <c r="D220" s="73"/>
      <c r="E220" s="24"/>
      <c r="F220" s="74"/>
      <c r="G220" s="59">
        <f>ROUND(1*166,2)</f>
        <v>166</v>
      </c>
      <c r="H220" s="44"/>
      <c r="I220" s="44"/>
    </row>
    <row r="221" spans="2:10" ht="15" customHeight="1">
      <c r="B221" s="41" t="s">
        <v>386</v>
      </c>
      <c r="C221" s="72" t="s">
        <v>387</v>
      </c>
      <c r="D221" s="73">
        <v>31</v>
      </c>
      <c r="E221" s="24" t="s">
        <v>144</v>
      </c>
      <c r="F221" s="74">
        <v>83440</v>
      </c>
      <c r="G221" s="73">
        <v>5.1100000000000003</v>
      </c>
      <c r="H221" s="44">
        <f t="shared" si="12"/>
        <v>6.52</v>
      </c>
      <c r="I221" s="44">
        <f t="shared" si="13"/>
        <v>202.12</v>
      </c>
    </row>
    <row r="222" spans="2:10" ht="15" customHeight="1">
      <c r="B222" s="41" t="s">
        <v>388</v>
      </c>
      <c r="C222" s="72" t="s">
        <v>389</v>
      </c>
      <c r="D222" s="73">
        <v>33</v>
      </c>
      <c r="E222" s="24" t="s">
        <v>144</v>
      </c>
      <c r="F222" s="74">
        <v>1870</v>
      </c>
      <c r="G222" s="73">
        <v>1.04</v>
      </c>
      <c r="H222" s="44">
        <f t="shared" si="12"/>
        <v>1.32</v>
      </c>
      <c r="I222" s="44">
        <f t="shared" si="13"/>
        <v>43.56</v>
      </c>
    </row>
    <row r="223" spans="2:10" ht="15" customHeight="1">
      <c r="B223" s="41" t="s">
        <v>390</v>
      </c>
      <c r="C223" s="72" t="s">
        <v>391</v>
      </c>
      <c r="D223" s="73">
        <v>2</v>
      </c>
      <c r="E223" s="24" t="s">
        <v>144</v>
      </c>
      <c r="F223" s="74">
        <v>72332</v>
      </c>
      <c r="G223" s="73">
        <v>16.649999999999999</v>
      </c>
      <c r="H223" s="44">
        <f t="shared" si="12"/>
        <v>21.26</v>
      </c>
      <c r="I223" s="44">
        <f t="shared" si="13"/>
        <v>42.52</v>
      </c>
    </row>
    <row r="224" spans="2:10" ht="15" customHeight="1">
      <c r="B224" s="41" t="s">
        <v>392</v>
      </c>
      <c r="C224" s="72" t="s">
        <v>393</v>
      </c>
      <c r="D224" s="73">
        <v>7</v>
      </c>
      <c r="E224" s="24" t="s">
        <v>144</v>
      </c>
      <c r="F224" s="74">
        <v>72331</v>
      </c>
      <c r="G224" s="73">
        <v>8.7799999999999994</v>
      </c>
      <c r="H224" s="44">
        <f t="shared" si="12"/>
        <v>11.21</v>
      </c>
      <c r="I224" s="44">
        <f t="shared" si="13"/>
        <v>78.47</v>
      </c>
      <c r="J224" s="77"/>
    </row>
    <row r="225" spans="2:9">
      <c r="B225" s="41" t="s">
        <v>394</v>
      </c>
      <c r="C225" s="72" t="s">
        <v>395</v>
      </c>
      <c r="D225" s="73">
        <v>7</v>
      </c>
      <c r="E225" s="42" t="s">
        <v>144</v>
      </c>
      <c r="F225" s="74">
        <v>72335</v>
      </c>
      <c r="G225" s="73">
        <v>2.84</v>
      </c>
      <c r="H225" s="44">
        <f t="shared" si="12"/>
        <v>3.62</v>
      </c>
      <c r="I225" s="44">
        <f t="shared" si="13"/>
        <v>25.34</v>
      </c>
    </row>
    <row r="226" spans="2:9">
      <c r="B226" s="41" t="s">
        <v>396</v>
      </c>
      <c r="C226" s="72" t="s">
        <v>397</v>
      </c>
      <c r="D226" s="73">
        <v>4</v>
      </c>
      <c r="E226" s="24" t="s">
        <v>144</v>
      </c>
      <c r="F226" s="74" t="s">
        <v>398</v>
      </c>
      <c r="G226" s="73">
        <v>45.12</v>
      </c>
      <c r="H226" s="44">
        <f t="shared" si="12"/>
        <v>57.63</v>
      </c>
      <c r="I226" s="44">
        <f t="shared" si="13"/>
        <v>230.52</v>
      </c>
    </row>
    <row r="227" spans="2:9">
      <c r="B227" s="41" t="s">
        <v>399</v>
      </c>
      <c r="C227" s="72" t="s">
        <v>400</v>
      </c>
      <c r="D227" s="73">
        <v>167.36687788269663</v>
      </c>
      <c r="E227" s="74" t="s">
        <v>45</v>
      </c>
      <c r="F227" s="74">
        <v>73614</v>
      </c>
      <c r="G227" s="73">
        <v>9.6300000000000008</v>
      </c>
      <c r="H227" s="44">
        <f t="shared" si="12"/>
        <v>12.3</v>
      </c>
      <c r="I227" s="44">
        <f t="shared" si="13"/>
        <v>2058.61</v>
      </c>
    </row>
    <row r="228" spans="2:9" ht="26.45">
      <c r="B228" s="41" t="s">
        <v>401</v>
      </c>
      <c r="C228" s="78" t="s">
        <v>402</v>
      </c>
      <c r="D228" s="79">
        <v>1</v>
      </c>
      <c r="E228" s="43" t="s">
        <v>144</v>
      </c>
      <c r="F228" s="74">
        <v>83463</v>
      </c>
      <c r="G228" s="75">
        <v>228.74</v>
      </c>
      <c r="H228" s="76">
        <f>TRUNC(G228*(1+$I$4),2)</f>
        <v>292.19</v>
      </c>
      <c r="I228" s="44">
        <f>ROUND(D228*H228,2)</f>
        <v>292.19</v>
      </c>
    </row>
    <row r="229" spans="2:9" ht="26.45">
      <c r="B229" s="41" t="s">
        <v>403</v>
      </c>
      <c r="C229" s="58" t="s">
        <v>404</v>
      </c>
      <c r="D229" s="80">
        <v>1</v>
      </c>
      <c r="E229" s="74" t="s">
        <v>213</v>
      </c>
      <c r="F229" s="74" t="s">
        <v>154</v>
      </c>
      <c r="G229" s="73">
        <v>186.75</v>
      </c>
      <c r="H229" s="44">
        <f>TRUNC(G229*(1+$I$4),2)</f>
        <v>238.55</v>
      </c>
      <c r="I229" s="44">
        <f>ROUND(D229*H229,2)</f>
        <v>238.55</v>
      </c>
    </row>
    <row r="230" spans="2:9" ht="15" hidden="1" customHeight="1">
      <c r="B230" s="41"/>
      <c r="C230" s="58" t="s">
        <v>405</v>
      </c>
      <c r="D230" s="80"/>
      <c r="E230" s="74"/>
      <c r="F230" s="74"/>
      <c r="G230" s="59">
        <f>ROUND(1*12.25,2)</f>
        <v>12.25</v>
      </c>
      <c r="H230" s="44"/>
      <c r="I230" s="44"/>
    </row>
    <row r="231" spans="2:9" ht="15" hidden="1" customHeight="1">
      <c r="B231" s="41"/>
      <c r="C231" s="58" t="s">
        <v>406</v>
      </c>
      <c r="D231" s="80"/>
      <c r="E231" s="74"/>
      <c r="F231" s="74"/>
      <c r="G231" s="59">
        <f>ROUND(1*13.95,2)</f>
        <v>13.95</v>
      </c>
      <c r="H231" s="44"/>
      <c r="I231" s="44"/>
    </row>
    <row r="232" spans="2:9" ht="26.45" hidden="1">
      <c r="B232" s="41"/>
      <c r="C232" s="58" t="s">
        <v>407</v>
      </c>
      <c r="D232" s="80"/>
      <c r="E232" s="74"/>
      <c r="F232" s="74"/>
      <c r="G232" s="59">
        <f>ROUND(1*160.55,2)</f>
        <v>160.55000000000001</v>
      </c>
      <c r="H232" s="44"/>
      <c r="I232" s="44"/>
    </row>
    <row r="233" spans="2:9" ht="15" customHeight="1">
      <c r="B233" s="41" t="s">
        <v>408</v>
      </c>
      <c r="C233" s="72" t="s">
        <v>409</v>
      </c>
      <c r="D233" s="73">
        <v>5</v>
      </c>
      <c r="E233" s="24" t="s">
        <v>144</v>
      </c>
      <c r="F233" s="74" t="s">
        <v>410</v>
      </c>
      <c r="G233" s="73">
        <v>10.18</v>
      </c>
      <c r="H233" s="44">
        <f t="shared" si="12"/>
        <v>13</v>
      </c>
      <c r="I233" s="44">
        <f t="shared" si="13"/>
        <v>65</v>
      </c>
    </row>
    <row r="234" spans="2:9" ht="15" customHeight="1">
      <c r="B234" s="41" t="s">
        <v>411</v>
      </c>
      <c r="C234" s="72" t="s">
        <v>412</v>
      </c>
      <c r="D234" s="73">
        <v>1</v>
      </c>
      <c r="E234" s="24" t="s">
        <v>144</v>
      </c>
      <c r="F234" s="74" t="s">
        <v>413</v>
      </c>
      <c r="G234" s="73">
        <v>47.51</v>
      </c>
      <c r="H234" s="44">
        <f t="shared" si="12"/>
        <v>60.68</v>
      </c>
      <c r="I234" s="44">
        <f t="shared" si="13"/>
        <v>60.68</v>
      </c>
    </row>
    <row r="235" spans="2:9">
      <c r="B235" s="41" t="s">
        <v>414</v>
      </c>
      <c r="C235" s="72" t="s">
        <v>415</v>
      </c>
      <c r="D235" s="73">
        <v>18</v>
      </c>
      <c r="E235" s="24" t="s">
        <v>144</v>
      </c>
      <c r="F235" s="74">
        <v>83540</v>
      </c>
      <c r="G235" s="73">
        <v>10.62</v>
      </c>
      <c r="H235" s="44">
        <f t="shared" si="12"/>
        <v>13.56</v>
      </c>
      <c r="I235" s="44">
        <f t="shared" si="13"/>
        <v>244.08</v>
      </c>
    </row>
    <row r="236" spans="2:9">
      <c r="B236" s="41" t="s">
        <v>416</v>
      </c>
      <c r="C236" s="72" t="s">
        <v>417</v>
      </c>
      <c r="D236" s="73">
        <v>65</v>
      </c>
      <c r="E236" s="24" t="s">
        <v>144</v>
      </c>
      <c r="F236" s="74">
        <v>1901</v>
      </c>
      <c r="G236" s="73">
        <v>0.69</v>
      </c>
      <c r="H236" s="44">
        <f t="shared" si="12"/>
        <v>0.88</v>
      </c>
      <c r="I236" s="44">
        <f t="shared" si="13"/>
        <v>57.2</v>
      </c>
    </row>
    <row r="237" spans="2:9" ht="15" customHeight="1">
      <c r="B237" s="41" t="s">
        <v>418</v>
      </c>
      <c r="C237" s="72" t="s">
        <v>419</v>
      </c>
      <c r="D237" s="73"/>
      <c r="E237" s="74"/>
      <c r="F237" s="74"/>
      <c r="G237" s="73"/>
      <c r="H237" s="44"/>
      <c r="I237" s="44"/>
    </row>
    <row r="238" spans="2:9" ht="15" customHeight="1">
      <c r="B238" s="41" t="s">
        <v>420</v>
      </c>
      <c r="C238" s="72" t="s">
        <v>421</v>
      </c>
      <c r="D238" s="73">
        <v>416.74811111111109</v>
      </c>
      <c r="E238" s="74" t="s">
        <v>45</v>
      </c>
      <c r="F238" s="74" t="s">
        <v>422</v>
      </c>
      <c r="G238" s="73">
        <v>1.88</v>
      </c>
      <c r="H238" s="44">
        <f>TRUNC(G238*(1+$I$4),2)</f>
        <v>2.4</v>
      </c>
      <c r="I238" s="44">
        <f>ROUND(D238*H238,2)</f>
        <v>1000.2</v>
      </c>
    </row>
    <row r="239" spans="2:9" ht="15" customHeight="1">
      <c r="B239" s="41" t="s">
        <v>423</v>
      </c>
      <c r="C239" s="72" t="s">
        <v>424</v>
      </c>
      <c r="D239" s="73">
        <v>212.45712830957231</v>
      </c>
      <c r="E239" s="74" t="s">
        <v>45</v>
      </c>
      <c r="F239" s="74" t="s">
        <v>425</v>
      </c>
      <c r="G239" s="73">
        <v>2.46</v>
      </c>
      <c r="H239" s="44">
        <f>TRUNC(G239*(1+$I$4),2)</f>
        <v>3.14</v>
      </c>
      <c r="I239" s="44">
        <f>ROUND(D239*H239,2)</f>
        <v>667.12</v>
      </c>
    </row>
    <row r="240" spans="2:9" ht="15" customHeight="1">
      <c r="B240" s="41" t="s">
        <v>426</v>
      </c>
      <c r="C240" s="72" t="s">
        <v>427</v>
      </c>
      <c r="D240" s="73">
        <v>67.690256709451575</v>
      </c>
      <c r="E240" s="74" t="s">
        <v>45</v>
      </c>
      <c r="F240" s="74">
        <v>83420</v>
      </c>
      <c r="G240" s="73">
        <v>6.81</v>
      </c>
      <c r="H240" s="44">
        <f>TRUNC(G240*(1+$I$4),2)</f>
        <v>8.69</v>
      </c>
      <c r="I240" s="44">
        <f>ROUND(D240*H240,2)</f>
        <v>588.23</v>
      </c>
    </row>
    <row r="241" spans="2:11" ht="15" customHeight="1">
      <c r="B241" s="41" t="s">
        <v>428</v>
      </c>
      <c r="C241" s="72" t="s">
        <v>429</v>
      </c>
      <c r="D241" s="73"/>
      <c r="E241" s="74"/>
      <c r="F241" s="74"/>
      <c r="G241" s="73"/>
      <c r="H241" s="44"/>
      <c r="I241" s="44"/>
    </row>
    <row r="242" spans="2:11" ht="15" customHeight="1">
      <c r="B242" s="41" t="s">
        <v>430</v>
      </c>
      <c r="C242" s="33" t="s">
        <v>431</v>
      </c>
      <c r="D242" s="73">
        <v>2</v>
      </c>
      <c r="E242" s="24" t="s">
        <v>144</v>
      </c>
      <c r="F242" s="74"/>
      <c r="G242" s="73">
        <v>478</v>
      </c>
      <c r="H242" s="44">
        <f>TRUNC(G242*(1+$I$4),2)</f>
        <v>610.59</v>
      </c>
      <c r="I242" s="44">
        <f>ROUND(D242*H242,2)</f>
        <v>1221.18</v>
      </c>
    </row>
    <row r="243" spans="2:11" ht="15" customHeight="1">
      <c r="B243" s="41" t="s">
        <v>432</v>
      </c>
      <c r="C243" s="33" t="s">
        <v>433</v>
      </c>
      <c r="D243" s="73">
        <v>1</v>
      </c>
      <c r="E243" s="24" t="s">
        <v>144</v>
      </c>
      <c r="F243" s="74"/>
      <c r="G243" s="73">
        <v>1251.29</v>
      </c>
      <c r="H243" s="44">
        <f>TRUNC(G243*(1+$I$4),2)</f>
        <v>1598.39</v>
      </c>
      <c r="I243" s="44">
        <f>ROUND(D243*H243,2)</f>
        <v>1598.39</v>
      </c>
    </row>
    <row r="244" spans="2:11" ht="15" customHeight="1">
      <c r="B244" s="41" t="s">
        <v>434</v>
      </c>
      <c r="C244" s="33" t="s">
        <v>435</v>
      </c>
      <c r="D244" s="73">
        <v>4</v>
      </c>
      <c r="E244" s="24" t="s">
        <v>144</v>
      </c>
      <c r="F244" s="74" t="s">
        <v>436</v>
      </c>
      <c r="G244" s="73">
        <v>167.42</v>
      </c>
      <c r="H244" s="44">
        <f>TRUNC(G244*(1+$I$4),2)</f>
        <v>213.86</v>
      </c>
      <c r="I244" s="44">
        <f>ROUND(D244*H244,2)</f>
        <v>855.44</v>
      </c>
      <c r="J244" s="81"/>
      <c r="K244" s="77"/>
    </row>
    <row r="245" spans="2:11">
      <c r="B245" s="41" t="s">
        <v>437</v>
      </c>
      <c r="C245" s="33" t="s">
        <v>438</v>
      </c>
      <c r="D245" s="73">
        <v>12</v>
      </c>
      <c r="E245" s="24" t="s">
        <v>144</v>
      </c>
      <c r="F245" s="74"/>
      <c r="G245" s="73">
        <v>18</v>
      </c>
      <c r="H245" s="44">
        <f>TRUNC(G245*(1+$I$4),2)</f>
        <v>22.99</v>
      </c>
      <c r="I245" s="44">
        <f>ROUND(D245*H245,2)</f>
        <v>275.88</v>
      </c>
      <c r="J245" s="77"/>
    </row>
    <row r="246" spans="2:11" ht="13.9" thickBot="1">
      <c r="B246" s="17"/>
      <c r="C246" s="23" t="s">
        <v>439</v>
      </c>
      <c r="D246" s="19"/>
      <c r="E246" s="24"/>
      <c r="F246" s="24"/>
      <c r="G246" s="19"/>
      <c r="H246" s="21"/>
      <c r="I246" s="25">
        <f>SUM(I214:I245)</f>
        <v>11854.859999999999</v>
      </c>
    </row>
    <row r="247" spans="2:11" ht="13.9" thickBot="1">
      <c r="B247" s="82"/>
      <c r="C247" s="83" t="s">
        <v>440</v>
      </c>
      <c r="D247" s="84"/>
      <c r="E247" s="85"/>
      <c r="F247" s="85"/>
      <c r="G247" s="86"/>
      <c r="H247" s="84"/>
      <c r="I247" s="87">
        <f>I18+I24+I35+I48+I61+I94+I211+I246</f>
        <v>132450.47</v>
      </c>
      <c r="J247" s="77"/>
    </row>
    <row r="249" spans="2:11" ht="17.45">
      <c r="C249" s="89" t="s">
        <v>441</v>
      </c>
      <c r="D249" s="90"/>
      <c r="E249" s="90"/>
      <c r="F249" s="90"/>
      <c r="G249" s="139"/>
      <c r="H249" s="139"/>
      <c r="I249" s="139"/>
    </row>
    <row r="250" spans="2:11" ht="15">
      <c r="E250" s="140" t="s">
        <v>442</v>
      </c>
      <c r="F250" s="140"/>
      <c r="G250" s="140"/>
      <c r="H250" s="140"/>
      <c r="I250" s="140"/>
    </row>
    <row r="251" spans="2:11" ht="15">
      <c r="E251" s="140" t="s">
        <v>443</v>
      </c>
      <c r="F251" s="140"/>
      <c r="G251" s="140"/>
      <c r="H251" s="140"/>
      <c r="I251" s="140"/>
    </row>
  </sheetData>
  <mergeCells count="11">
    <mergeCell ref="G249:I249"/>
    <mergeCell ref="E250:I250"/>
    <mergeCell ref="E251:I251"/>
    <mergeCell ref="B1:I1"/>
    <mergeCell ref="B2:I2"/>
    <mergeCell ref="B3:I3"/>
    <mergeCell ref="B9:B11"/>
    <mergeCell ref="C9:C11"/>
    <mergeCell ref="D9:D11"/>
    <mergeCell ref="E9:E11"/>
    <mergeCell ref="G9:I9"/>
  </mergeCells>
  <conditionalFormatting sqref="C20:C21 C44:C47 C77:C89 C13:C16">
    <cfRule type="expression" dxfId="60" priority="45" stopIfTrue="1">
      <formula>#REF!=1</formula>
    </cfRule>
  </conditionalFormatting>
  <conditionalFormatting sqref="C73">
    <cfRule type="expression" dxfId="59" priority="46" stopIfTrue="1">
      <formula>#REF!=1</formula>
    </cfRule>
  </conditionalFormatting>
  <conditionalFormatting sqref="C74">
    <cfRule type="expression" dxfId="58" priority="47" stopIfTrue="1">
      <formula>#REF!=1</formula>
    </cfRule>
  </conditionalFormatting>
  <conditionalFormatting sqref="C75">
    <cfRule type="expression" dxfId="57" priority="48" stopIfTrue="1">
      <formula>#REF!=1</formula>
    </cfRule>
  </conditionalFormatting>
  <conditionalFormatting sqref="C76">
    <cfRule type="expression" dxfId="56" priority="49" stopIfTrue="1">
      <formula>#REF!=1</formula>
    </cfRule>
  </conditionalFormatting>
  <conditionalFormatting sqref="C93">
    <cfRule type="expression" dxfId="55" priority="50" stopIfTrue="1">
      <formula>#REF!=1</formula>
    </cfRule>
  </conditionalFormatting>
  <conditionalFormatting sqref="C17">
    <cfRule type="expression" dxfId="54" priority="44" stopIfTrue="1">
      <formula>#REF!=1</formula>
    </cfRule>
  </conditionalFormatting>
  <conditionalFormatting sqref="C30:C31 C38:C41">
    <cfRule type="expression" dxfId="53" priority="51" stopIfTrue="1">
      <formula>#REF!=1</formula>
    </cfRule>
  </conditionalFormatting>
  <conditionalFormatting sqref="C37">
    <cfRule type="expression" dxfId="52" priority="43" stopIfTrue="1">
      <formula>#REF!=1</formula>
    </cfRule>
  </conditionalFormatting>
  <conditionalFormatting sqref="C101">
    <cfRule type="expression" dxfId="51" priority="52" stopIfTrue="1">
      <formula>#REF!=1</formula>
    </cfRule>
  </conditionalFormatting>
  <conditionalFormatting sqref="C114">
    <cfRule type="expression" dxfId="50" priority="53" stopIfTrue="1">
      <formula>#REF!=1</formula>
    </cfRule>
  </conditionalFormatting>
  <conditionalFormatting sqref="C105">
    <cfRule type="expression" dxfId="49" priority="42" stopIfTrue="1">
      <formula>#REF!=1</formula>
    </cfRule>
  </conditionalFormatting>
  <conditionalFormatting sqref="C115:C119 C122:C123 C125:C131 C139 C161:C163 C203:C208 C170 C175:C184">
    <cfRule type="expression" dxfId="48" priority="54" stopIfTrue="1">
      <formula>#REF!=1</formula>
    </cfRule>
  </conditionalFormatting>
  <conditionalFormatting sqref="C112">
    <cfRule type="expression" dxfId="47" priority="55" stopIfTrue="1">
      <formula>#REF!=1</formula>
    </cfRule>
  </conditionalFormatting>
  <conditionalFormatting sqref="C113">
    <cfRule type="expression" dxfId="46" priority="56" stopIfTrue="1">
      <formula>#REF!=1</formula>
    </cfRule>
  </conditionalFormatting>
  <conditionalFormatting sqref="C121">
    <cfRule type="expression" dxfId="45" priority="57" stopIfTrue="1">
      <formula>#REF!=1</formula>
    </cfRule>
  </conditionalFormatting>
  <conditionalFormatting sqref="C124">
    <cfRule type="expression" dxfId="44" priority="41" stopIfTrue="1">
      <formula>#REF!=1</formula>
    </cfRule>
  </conditionalFormatting>
  <conditionalFormatting sqref="C132">
    <cfRule type="expression" dxfId="43" priority="40" stopIfTrue="1">
      <formula>#REF!=1</formula>
    </cfRule>
  </conditionalFormatting>
  <conditionalFormatting sqref="C134">
    <cfRule type="expression" dxfId="42" priority="37" stopIfTrue="1">
      <formula>#REF!=1</formula>
    </cfRule>
  </conditionalFormatting>
  <conditionalFormatting sqref="C135:C138">
    <cfRule type="expression" dxfId="41" priority="38" stopIfTrue="1">
      <formula>#REF!=1</formula>
    </cfRule>
  </conditionalFormatting>
  <conditionalFormatting sqref="C133">
    <cfRule type="expression" dxfId="40" priority="39" stopIfTrue="1">
      <formula>#REF!=1</formula>
    </cfRule>
  </conditionalFormatting>
  <conditionalFormatting sqref="C147">
    <cfRule type="expression" dxfId="39" priority="36" stopIfTrue="1">
      <formula>#REF!=1</formula>
    </cfRule>
  </conditionalFormatting>
  <conditionalFormatting sqref="C148:C153">
    <cfRule type="expression" dxfId="38" priority="35" stopIfTrue="1">
      <formula>#REF!=1</formula>
    </cfRule>
  </conditionalFormatting>
  <conditionalFormatting sqref="C141:C146">
    <cfRule type="expression" dxfId="37" priority="33" stopIfTrue="1">
      <formula>#REF!=1</formula>
    </cfRule>
  </conditionalFormatting>
  <conditionalFormatting sqref="C140">
    <cfRule type="expression" dxfId="36" priority="34" stopIfTrue="1">
      <formula>#REF!=1</formula>
    </cfRule>
  </conditionalFormatting>
  <conditionalFormatting sqref="C160">
    <cfRule type="expression" dxfId="35" priority="28" stopIfTrue="1">
      <formula>#REF!=1</formula>
    </cfRule>
  </conditionalFormatting>
  <conditionalFormatting sqref="C154">
    <cfRule type="expression" dxfId="34" priority="32" stopIfTrue="1">
      <formula>#REF!=1</formula>
    </cfRule>
  </conditionalFormatting>
  <conditionalFormatting sqref="C157:C159">
    <cfRule type="expression" dxfId="33" priority="31" stopIfTrue="1">
      <formula>#REF!=1</formula>
    </cfRule>
  </conditionalFormatting>
  <conditionalFormatting sqref="C156">
    <cfRule type="expression" dxfId="32" priority="29" stopIfTrue="1">
      <formula>#REF!=1</formula>
    </cfRule>
  </conditionalFormatting>
  <conditionalFormatting sqref="C155">
    <cfRule type="expression" dxfId="31" priority="30" stopIfTrue="1">
      <formula>#REF!=1</formula>
    </cfRule>
  </conditionalFormatting>
  <conditionalFormatting sqref="C28:C29 C66:C72 C54 C91 C98 C100">
    <cfRule type="expression" dxfId="30" priority="58" stopIfTrue="1">
      <formula>#REF!=1</formula>
    </cfRule>
  </conditionalFormatting>
  <conditionalFormatting sqref="C97 C92 C99">
    <cfRule type="expression" dxfId="29" priority="59" stopIfTrue="1">
      <formula>#REF!=1</formula>
    </cfRule>
  </conditionalFormatting>
  <conditionalFormatting sqref="C185">
    <cfRule type="expression" dxfId="28" priority="27" stopIfTrue="1">
      <formula>#REF!=1</formula>
    </cfRule>
  </conditionalFormatting>
  <conditionalFormatting sqref="C188">
    <cfRule type="expression" dxfId="27" priority="26" stopIfTrue="1">
      <formula>#REF!=1</formula>
    </cfRule>
  </conditionalFormatting>
  <conditionalFormatting sqref="C189:C194">
    <cfRule type="expression" dxfId="26" priority="25" stopIfTrue="1">
      <formula>#REF!=1</formula>
    </cfRule>
  </conditionalFormatting>
  <conditionalFormatting sqref="C195">
    <cfRule type="expression" dxfId="25" priority="24" stopIfTrue="1">
      <formula>#REF!=1</formula>
    </cfRule>
  </conditionalFormatting>
  <conditionalFormatting sqref="C196:C201">
    <cfRule type="expression" dxfId="24" priority="23" stopIfTrue="1">
      <formula>#REF!=1</formula>
    </cfRule>
  </conditionalFormatting>
  <conditionalFormatting sqref="C22:C23">
    <cfRule type="expression" dxfId="23" priority="22" stopIfTrue="1">
      <formula>#REF!=1</formula>
    </cfRule>
  </conditionalFormatting>
  <conditionalFormatting sqref="C187 C209:C210">
    <cfRule type="expression" dxfId="22" priority="60" stopIfTrue="1">
      <formula>#REF!=1</formula>
    </cfRule>
  </conditionalFormatting>
  <conditionalFormatting sqref="C33:C34">
    <cfRule type="expression" dxfId="21" priority="61" stopIfTrue="1">
      <formula>#REF!=1</formula>
    </cfRule>
  </conditionalFormatting>
  <conditionalFormatting sqref="C104">
    <cfRule type="expression" dxfId="20" priority="21" stopIfTrue="1">
      <formula>$J101=1</formula>
    </cfRule>
  </conditionalFormatting>
  <conditionalFormatting sqref="C103">
    <cfRule type="expression" dxfId="19" priority="20" stopIfTrue="1">
      <formula>#REF!=1</formula>
    </cfRule>
  </conditionalFormatting>
  <conditionalFormatting sqref="C107">
    <cfRule type="expression" dxfId="18" priority="19" stopIfTrue="1">
      <formula>#REF!=1</formula>
    </cfRule>
  </conditionalFormatting>
  <conditionalFormatting sqref="C111">
    <cfRule type="expression" dxfId="17" priority="18" stopIfTrue="1">
      <formula>$J108=1</formula>
    </cfRule>
  </conditionalFormatting>
  <conditionalFormatting sqref="C110">
    <cfRule type="expression" dxfId="16" priority="17" stopIfTrue="1">
      <formula>#REF!=1</formula>
    </cfRule>
  </conditionalFormatting>
  <conditionalFormatting sqref="C108">
    <cfRule type="expression" dxfId="15" priority="16" stopIfTrue="1">
      <formula>$J105=1</formula>
    </cfRule>
  </conditionalFormatting>
  <conditionalFormatting sqref="C109">
    <cfRule type="expression" dxfId="14" priority="15" stopIfTrue="1">
      <formula>#REF!=1</formula>
    </cfRule>
  </conditionalFormatting>
  <conditionalFormatting sqref="C106">
    <cfRule type="expression" dxfId="13" priority="14" stopIfTrue="1">
      <formula>#REF!=1</formula>
    </cfRule>
  </conditionalFormatting>
  <conditionalFormatting sqref="C102">
    <cfRule type="expression" dxfId="12" priority="13" stopIfTrue="1">
      <formula>#REF!=1</formula>
    </cfRule>
  </conditionalFormatting>
  <conditionalFormatting sqref="D165:E169">
    <cfRule type="expression" dxfId="11" priority="12" stopIfTrue="1">
      <formula>#REF!=1</formula>
    </cfRule>
  </conditionalFormatting>
  <conditionalFormatting sqref="C164">
    <cfRule type="expression" dxfId="10" priority="11" stopIfTrue="1">
      <formula>#REF!=1</formula>
    </cfRule>
  </conditionalFormatting>
  <conditionalFormatting sqref="C165:C169">
    <cfRule type="expression" dxfId="9" priority="10" stopIfTrue="1">
      <formula>#REF!=1</formula>
    </cfRule>
  </conditionalFormatting>
  <conditionalFormatting sqref="C215">
    <cfRule type="expression" dxfId="8" priority="9" stopIfTrue="1">
      <formula>#REF!=1</formula>
    </cfRule>
  </conditionalFormatting>
  <conditionalFormatting sqref="C216:C220">
    <cfRule type="expression" dxfId="7" priority="8" stopIfTrue="1">
      <formula>#REF!=1</formula>
    </cfRule>
  </conditionalFormatting>
  <conditionalFormatting sqref="C202">
    <cfRule type="expression" dxfId="6" priority="7" stopIfTrue="1">
      <formula>#REF!=1</formula>
    </cfRule>
  </conditionalFormatting>
  <conditionalFormatting sqref="C171">
    <cfRule type="expression" dxfId="5" priority="6" stopIfTrue="1">
      <formula>#REF!=1</formula>
    </cfRule>
  </conditionalFormatting>
  <conditionalFormatting sqref="C172:C174">
    <cfRule type="expression" dxfId="4" priority="5" stopIfTrue="1">
      <formula>#REF!=1</formula>
    </cfRule>
  </conditionalFormatting>
  <conditionalFormatting sqref="C43">
    <cfRule type="expression" dxfId="3" priority="4" stopIfTrue="1">
      <formula>$J43=1</formula>
    </cfRule>
  </conditionalFormatting>
  <conditionalFormatting sqref="C42">
    <cfRule type="expression" dxfId="2" priority="3" stopIfTrue="1">
      <formula>$J42=1</formula>
    </cfRule>
  </conditionalFormatting>
  <conditionalFormatting sqref="C229">
    <cfRule type="expression" dxfId="1" priority="2" stopIfTrue="1">
      <formula>#REF!=1</formula>
    </cfRule>
  </conditionalFormatting>
  <conditionalFormatting sqref="C230:C232">
    <cfRule type="expression" dxfId="0" priority="1" stopIfTrue="1">
      <formula>#REF!=1</formula>
    </cfRule>
  </conditionalFormatting>
  <printOptions horizontalCentered="1"/>
  <pageMargins left="0.9055118110236221" right="0.39370078740157483" top="0.39370078740157483" bottom="0.39370078740157483" header="0.15748031496062992" footer="0.19685039370078741"/>
  <pageSetup paperSize="9" scale="64" fitToHeight="6" orientation="landscape" r:id="rId1"/>
  <headerFooter alignWithMargins="0"/>
  <rowBreaks count="5" manualBreakCount="5">
    <brk id="51" max="8" man="1"/>
    <brk id="94" max="8" man="1"/>
    <brk id="127" max="8" man="1"/>
    <brk id="178" max="8" man="1"/>
    <brk id="20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92"/>
  <sheetViews>
    <sheetView view="pageBreakPreview" zoomScale="60" zoomScaleNormal="60" workbookViewId="0">
      <selection activeCell="M28" sqref="M28"/>
    </sheetView>
  </sheetViews>
  <sheetFormatPr defaultColWidth="8.85546875" defaultRowHeight="13.15"/>
  <cols>
    <col min="1" max="1" width="5.7109375" style="92" customWidth="1"/>
    <col min="2" max="2" width="42.85546875" style="92" customWidth="1"/>
    <col min="3" max="3" width="10.7109375" style="92" customWidth="1"/>
    <col min="4" max="4" width="15.7109375" style="92" customWidth="1"/>
    <col min="5" max="5" width="10.7109375" style="92" customWidth="1"/>
    <col min="6" max="6" width="15.7109375" style="92" customWidth="1"/>
    <col min="7" max="7" width="10.7109375" style="92" customWidth="1"/>
    <col min="8" max="8" width="15.7109375" style="92" customWidth="1"/>
    <col min="9" max="9" width="10.7109375" style="92" customWidth="1"/>
    <col min="10" max="10" width="15.7109375" style="92" customWidth="1"/>
    <col min="11" max="11" width="10.7109375" style="92" customWidth="1"/>
    <col min="12" max="12" width="15.7109375" style="92" customWidth="1"/>
    <col min="13" max="13" width="10.7109375" style="92" customWidth="1"/>
    <col min="14" max="14" width="15.7109375" style="92" customWidth="1"/>
    <col min="15" max="15" width="10.7109375" style="92" customWidth="1"/>
    <col min="16" max="16" width="15.7109375" style="92" customWidth="1"/>
    <col min="17" max="17" width="12" style="92" bestFit="1" customWidth="1"/>
    <col min="18" max="18" width="14.28515625" style="92" bestFit="1" customWidth="1"/>
    <col min="19" max="16384" width="8.85546875" style="92"/>
  </cols>
  <sheetData>
    <row r="1" spans="1:17" ht="114.6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7" ht="20.45">
      <c r="A2" s="138"/>
      <c r="B2" s="150" t="s">
        <v>444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7" ht="22.9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7" ht="15.6">
      <c r="A4" s="131" t="s">
        <v>2</v>
      </c>
      <c r="B4" s="131"/>
      <c r="C4" s="131"/>
      <c r="D4" s="131"/>
      <c r="E4" s="131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7" ht="15.6">
      <c r="A5" s="131" t="s">
        <v>3</v>
      </c>
      <c r="B5" s="131"/>
      <c r="C5" s="131"/>
      <c r="D5" s="131"/>
      <c r="E5" s="131"/>
      <c r="F5" s="131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7" ht="15.6">
      <c r="A6" s="131" t="s">
        <v>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7" ht="15.6">
      <c r="A7" s="130"/>
      <c r="B7" s="130"/>
      <c r="C7" s="130"/>
      <c r="D7" s="130"/>
      <c r="E7" s="149" t="s">
        <v>445</v>
      </c>
      <c r="F7" s="149"/>
      <c r="G7" s="149" t="s">
        <v>446</v>
      </c>
      <c r="H7" s="149"/>
      <c r="I7" s="149" t="s">
        <v>447</v>
      </c>
      <c r="J7" s="149"/>
      <c r="K7" s="149" t="s">
        <v>448</v>
      </c>
      <c r="L7" s="149"/>
      <c r="M7" s="149" t="s">
        <v>449</v>
      </c>
      <c r="N7" s="149"/>
      <c r="O7" s="149" t="s">
        <v>450</v>
      </c>
      <c r="P7" s="149"/>
    </row>
    <row r="8" spans="1:17" ht="15" customHeight="1">
      <c r="A8" s="129" t="s">
        <v>7</v>
      </c>
      <c r="B8" s="129" t="s">
        <v>451</v>
      </c>
      <c r="C8" s="128" t="s">
        <v>452</v>
      </c>
      <c r="D8" s="128" t="s">
        <v>453</v>
      </c>
      <c r="E8" s="128" t="s">
        <v>452</v>
      </c>
      <c r="F8" s="128" t="s">
        <v>453</v>
      </c>
      <c r="G8" s="128" t="s">
        <v>452</v>
      </c>
      <c r="H8" s="128" t="s">
        <v>453</v>
      </c>
      <c r="I8" s="128" t="s">
        <v>452</v>
      </c>
      <c r="J8" s="128" t="s">
        <v>453</v>
      </c>
      <c r="K8" s="128" t="s">
        <v>452</v>
      </c>
      <c r="L8" s="128" t="s">
        <v>453</v>
      </c>
      <c r="M8" s="128" t="s">
        <v>452</v>
      </c>
      <c r="N8" s="128" t="s">
        <v>453</v>
      </c>
      <c r="O8" s="128" t="s">
        <v>452</v>
      </c>
      <c r="P8" s="128" t="s">
        <v>453</v>
      </c>
    </row>
    <row r="9" spans="1:17" ht="15">
      <c r="A9" s="116">
        <v>1</v>
      </c>
      <c r="B9" s="127" t="str">
        <f>'[1]ORÇ RES'!C12</f>
        <v>SERVIÇOS INICIAIS</v>
      </c>
      <c r="C9" s="126">
        <f t="shared" ref="C9:C16" si="0">(D9/$D$17)*100</f>
        <v>3.4784399028557607</v>
      </c>
      <c r="D9" s="125">
        <f>'[1]ORÇ RES'!I18</f>
        <v>4607.2099999999991</v>
      </c>
      <c r="E9" s="124">
        <f t="shared" ref="E9:E16" si="1">(F9/$D$17)*100</f>
        <v>3.4784399028557607</v>
      </c>
      <c r="F9" s="123">
        <f>D9</f>
        <v>4607.2099999999991</v>
      </c>
      <c r="G9" s="124">
        <f t="shared" ref="G9:G16" si="2">(H9/$D$17)*100</f>
        <v>0</v>
      </c>
      <c r="H9" s="123"/>
      <c r="I9" s="124">
        <f t="shared" ref="I9:I16" si="3">(J9/$D$17)*100</f>
        <v>0</v>
      </c>
      <c r="J9" s="123"/>
      <c r="K9" s="124">
        <f t="shared" ref="K9:K16" si="4">(L9/$D$17)*100</f>
        <v>0</v>
      </c>
      <c r="L9" s="123"/>
      <c r="M9" s="124">
        <f t="shared" ref="M9:M16" si="5">(N9/$D$17)*100</f>
        <v>0</v>
      </c>
      <c r="N9" s="123"/>
      <c r="O9" s="124">
        <f t="shared" ref="O9:O16" si="6">(P9/$D$17)*100</f>
        <v>0</v>
      </c>
      <c r="P9" s="123"/>
      <c r="Q9" s="122"/>
    </row>
    <row r="10" spans="1:17" ht="15">
      <c r="A10" s="116">
        <v>2</v>
      </c>
      <c r="B10" s="115" t="str">
        <f>'[1]ORÇ RES'!C19</f>
        <v>ALVENARIA E DIVISÓRIAS</v>
      </c>
      <c r="C10" s="114">
        <f t="shared" si="0"/>
        <v>4.6996813223841336</v>
      </c>
      <c r="D10" s="113">
        <f>'[1]ORÇ RES'!I24</f>
        <v>6224.75</v>
      </c>
      <c r="E10" s="112">
        <f t="shared" si="1"/>
        <v>2.3033440349437795</v>
      </c>
      <c r="F10" s="111">
        <f>'[1]ORÇ RES'!I20+'[1]ORÇ RES'!I21</f>
        <v>3050.79</v>
      </c>
      <c r="G10" s="112">
        <f t="shared" si="2"/>
        <v>2.3963372874403541</v>
      </c>
      <c r="H10" s="111">
        <f>'[1]ORÇ RES'!I22+'[1]ORÇ RES'!I23</f>
        <v>3173.96</v>
      </c>
      <c r="I10" s="112">
        <f t="shared" si="3"/>
        <v>0</v>
      </c>
      <c r="J10" s="111"/>
      <c r="K10" s="112">
        <f t="shared" si="4"/>
        <v>0</v>
      </c>
      <c r="L10" s="111"/>
      <c r="M10" s="112">
        <f t="shared" si="5"/>
        <v>0</v>
      </c>
      <c r="N10" s="111"/>
      <c r="O10" s="112">
        <f t="shared" si="6"/>
        <v>0</v>
      </c>
      <c r="P10" s="111"/>
      <c r="Q10" s="110"/>
    </row>
    <row r="11" spans="1:17" ht="15">
      <c r="A11" s="116">
        <v>3</v>
      </c>
      <c r="B11" s="115" t="str">
        <f>'[1]ORÇ RES'!C25</f>
        <v>PAVIMENTAÇÃO</v>
      </c>
      <c r="C11" s="114">
        <f t="shared" si="0"/>
        <v>13.837331041558404</v>
      </c>
      <c r="D11" s="113">
        <f>'[1]ORÇ RES'!I35</f>
        <v>18327.61</v>
      </c>
      <c r="E11" s="112">
        <f t="shared" si="1"/>
        <v>0</v>
      </c>
      <c r="F11" s="111"/>
      <c r="G11" s="112">
        <f t="shared" si="2"/>
        <v>7.8755099925277712</v>
      </c>
      <c r="H11" s="111">
        <f>'[1]ORÇ RES'!I27+'[1]ORÇ RES'!I28+'[1]ORÇ RES'!I29+'[1]ORÇ RES'!I32+'[1]ORÇ RES'!I33+'[1]ORÇ RES'!I34</f>
        <v>10431.149999999998</v>
      </c>
      <c r="I11" s="112">
        <f t="shared" si="3"/>
        <v>0</v>
      </c>
      <c r="J11" s="111"/>
      <c r="K11" s="112">
        <f t="shared" si="4"/>
        <v>5.9618210490306298</v>
      </c>
      <c r="L11" s="111">
        <f>'[1]ORÇ RES'!I30</f>
        <v>7896.46</v>
      </c>
      <c r="M11" s="112">
        <f t="shared" si="5"/>
        <v>0</v>
      </c>
      <c r="N11" s="111"/>
      <c r="O11" s="112">
        <f t="shared" si="6"/>
        <v>0</v>
      </c>
      <c r="P11" s="111"/>
      <c r="Q11" s="110"/>
    </row>
    <row r="12" spans="1:17" ht="15">
      <c r="A12" s="116">
        <v>4</v>
      </c>
      <c r="B12" s="115" t="str">
        <f>'[1]ORÇ RES'!C36</f>
        <v>FORRO E COBERTURA</v>
      </c>
      <c r="C12" s="114">
        <f t="shared" si="0"/>
        <v>24.138275991017622</v>
      </c>
      <c r="D12" s="113">
        <f>'[1]ORÇ RES'!I48</f>
        <v>31971.26</v>
      </c>
      <c r="E12" s="112">
        <f t="shared" si="1"/>
        <v>8.0314550790193486</v>
      </c>
      <c r="F12" s="111">
        <f>'[1]ORÇ RES'!I39+'[1]ORÇ RES'!I40+'[1]ORÇ RES'!I41+'[1]ORÇ RES'!I42+'[1]ORÇ RES'!I43+'[1]ORÇ RES'!I44+'[1]ORÇ RES'!I45+'[1]ORÇ RES'!I46+'[1]ORÇ RES'!I47</f>
        <v>10637.699999999999</v>
      </c>
      <c r="G12" s="112">
        <f t="shared" si="2"/>
        <v>0</v>
      </c>
      <c r="H12" s="111"/>
      <c r="I12" s="112">
        <f t="shared" si="3"/>
        <v>0</v>
      </c>
      <c r="J12" s="111"/>
      <c r="K12" s="112">
        <f t="shared" si="4"/>
        <v>0</v>
      </c>
      <c r="L12" s="111"/>
      <c r="M12" s="112">
        <f t="shared" si="5"/>
        <v>8.6737480055752165</v>
      </c>
      <c r="N12" s="111">
        <f>'[1]ORÇ RES'!I37-100</f>
        <v>11488.42</v>
      </c>
      <c r="O12" s="112">
        <f t="shared" si="6"/>
        <v>7.4330729064230576</v>
      </c>
      <c r="P12" s="111">
        <f>+'[1]ORÇ RES'!I38+100</f>
        <v>9845.14</v>
      </c>
      <c r="Q12" s="110"/>
    </row>
    <row r="13" spans="1:17" ht="15">
      <c r="A13" s="116">
        <v>5</v>
      </c>
      <c r="B13" s="115" t="str">
        <f>'[1]ORÇ RES'!C49</f>
        <v>REVESTIMENTOS E PINTURAS</v>
      </c>
      <c r="C13" s="114">
        <f t="shared" si="0"/>
        <v>22.588421166040405</v>
      </c>
      <c r="D13" s="113">
        <f>'[1]ORÇ RES'!I61</f>
        <v>29918.469999999998</v>
      </c>
      <c r="E13" s="112">
        <f t="shared" si="1"/>
        <v>1.3416486932813452</v>
      </c>
      <c r="F13" s="111">
        <f>'[1]ORÇ RES'!I58+1500</f>
        <v>1777.02</v>
      </c>
      <c r="G13" s="112">
        <f t="shared" si="2"/>
        <v>3.5577827696647661</v>
      </c>
      <c r="H13" s="111">
        <f>'[1]ORÇ RES'!I52+'[1]ORÇ RES'!I53-1500</f>
        <v>4712.3</v>
      </c>
      <c r="I13" s="112">
        <f t="shared" si="3"/>
        <v>6.4181425705775146</v>
      </c>
      <c r="J13" s="111">
        <f>'[1]ORÇ RES'!I50+'[1]ORÇ RES'!I51+'[1]ORÇ RES'!I56-2500</f>
        <v>8500.86</v>
      </c>
      <c r="K13" s="112">
        <f t="shared" si="4"/>
        <v>2.7494277672249861</v>
      </c>
      <c r="L13" s="111">
        <f>'[1]ORÇ RES'!I57+2500</f>
        <v>3641.63</v>
      </c>
      <c r="M13" s="112">
        <f t="shared" si="5"/>
        <v>0</v>
      </c>
      <c r="N13" s="111"/>
      <c r="O13" s="112">
        <f t="shared" si="6"/>
        <v>8.5214193652917967</v>
      </c>
      <c r="P13" s="111">
        <f>'[1]ORÇ RES'!I54+'[1]ORÇ RES'!I55+'[1]ORÇ RES'!I59+'[1]ORÇ RES'!I60</f>
        <v>11286.660000000002</v>
      </c>
      <c r="Q13" s="110"/>
    </row>
    <row r="14" spans="1:17" ht="15">
      <c r="A14" s="116">
        <v>6</v>
      </c>
      <c r="B14" s="121" t="str">
        <f>'[1]ORÇ RES'!C62</f>
        <v>ABERTURAS, VIDROS E FERRAGENS</v>
      </c>
      <c r="C14" s="120">
        <f t="shared" si="0"/>
        <v>12.462432183139855</v>
      </c>
      <c r="D14" s="119">
        <f>'[1]ORÇ RES'!I94</f>
        <v>16506.55</v>
      </c>
      <c r="E14" s="118">
        <f t="shared" si="1"/>
        <v>0</v>
      </c>
      <c r="F14" s="117"/>
      <c r="G14" s="118">
        <f t="shared" si="2"/>
        <v>0</v>
      </c>
      <c r="H14" s="117"/>
      <c r="I14" s="118">
        <f t="shared" si="3"/>
        <v>6.3912343987907336</v>
      </c>
      <c r="J14" s="117">
        <f>'[1]ORÇ RES'!I63+'[1]ORÇ RES'!I80+'[1]ORÇ RES'!I78+'[1]ORÇ RES'!I79</f>
        <v>8465.2200000000012</v>
      </c>
      <c r="K14" s="118">
        <f t="shared" si="4"/>
        <v>3.1329371651153828</v>
      </c>
      <c r="L14" s="117">
        <f>'[1]ORÇ RES'!I64+'[1]ORÇ RES'!I65+'[1]ORÇ RES'!I66+'[1]ORÇ RES'!I67+'[1]ORÇ RES'!I82+'[1]ORÇ RES'!I77</f>
        <v>4149.59</v>
      </c>
      <c r="M14" s="118">
        <f t="shared" si="5"/>
        <v>2.9382606192337404</v>
      </c>
      <c r="N14" s="117">
        <f>'[1]ORÇ RES'!I90+'[1]ORÇ RES'!I91+'[1]ORÇ RES'!I92+'[1]ORÇ RES'!I93+'[1]ORÇ RES'!I81</f>
        <v>3891.74</v>
      </c>
      <c r="O14" s="118">
        <f t="shared" si="6"/>
        <v>0</v>
      </c>
      <c r="P14" s="117"/>
      <c r="Q14" s="110"/>
    </row>
    <row r="15" spans="1:17" ht="15">
      <c r="A15" s="116">
        <v>7</v>
      </c>
      <c r="B15" s="115" t="str">
        <f>'[1]ORÇ RES'!C95</f>
        <v>INSTALAÇÕES HIDROSSANITÁRIAS</v>
      </c>
      <c r="C15" s="114">
        <f t="shared" si="0"/>
        <v>9.8450084775086122</v>
      </c>
      <c r="D15" s="113">
        <f>'[1]ORÇ RES'!I211</f>
        <v>13039.76</v>
      </c>
      <c r="E15" s="112">
        <f t="shared" si="1"/>
        <v>1.1800411127268933</v>
      </c>
      <c r="F15" s="111">
        <f>'[1]ORÇ RES'!I176+'[1]ORÇ RES'!I177+'[1]ORÇ RES'!I178+'[1]ORÇ RES'!I179+'[1]ORÇ RES'!I180+'[1]ORÇ RES'!I181+'[1]ORÇ RES'!I182+'[1]ORÇ RES'!I183+'[1]ORÇ RES'!I184+'[1]ORÇ RES'!I185+'[1]ORÇ RES'!I186+'[1]ORÇ RES'!I187+'[1]ORÇ RES'!I188+'[1]ORÇ RES'!I195+'[1]ORÇ RES'!I202++'[1]ORÇ RES'!I203+'[1]ORÇ RES'!I204+'[1]ORÇ RES'!I205+'[1]ORÇ RES'!I206+'[1]ORÇ RES'!I207+'[1]ORÇ RES'!I208</f>
        <v>1562.97</v>
      </c>
      <c r="G15" s="112">
        <f t="shared" si="2"/>
        <v>2.593263730962978</v>
      </c>
      <c r="H15" s="111">
        <f>'[1]ORÇ RES'!I121+'[1]ORÇ RES'!I122+'[1]ORÇ RES'!I123+'[1]ORÇ RES'!I124+'[1]ORÇ RES'!I125+'[1]ORÇ RES'!I126+'[1]ORÇ RES'!I127+'[1]ORÇ RES'!I128+'[1]ORÇ RES'!I129+'[1]ORÇ RES'!I130+'[1]ORÇ RES'!I131+'[1]ORÇ RES'!I132+'[1]ORÇ RES'!I139+'[1]ORÇ RES'!I140+'[1]ORÇ RES'!I147+'[1]ORÇ RES'!I154+'[1]ORÇ RES'!I161+'[1]ORÇ RES'!I162+'[1]ORÇ RES'!I163+'[1]ORÇ RES'!I164</f>
        <v>3434.79</v>
      </c>
      <c r="I15" s="112">
        <f t="shared" si="3"/>
        <v>0</v>
      </c>
      <c r="J15" s="111"/>
      <c r="K15" s="112">
        <f t="shared" si="4"/>
        <v>1.9166409904019215</v>
      </c>
      <c r="L15" s="111">
        <f>'[1]ORÇ RES'!I170+'[1]ORÇ RES'!I171</f>
        <v>2538.6</v>
      </c>
      <c r="M15" s="112">
        <f t="shared" si="5"/>
        <v>3.1611137355722483</v>
      </c>
      <c r="N15" s="111">
        <f>'[1]ORÇ RES'!I209+'[1]ORÇ RES'!I210+'[1]ORÇ RES'!I97+'[1]ORÇ RES'!I101+'[1]ORÇ RES'!I105</f>
        <v>4186.91</v>
      </c>
      <c r="O15" s="112">
        <f t="shared" si="6"/>
        <v>0.99394890784457002</v>
      </c>
      <c r="P15" s="111">
        <f>'[1]ORÇ RES'!I98+'[1]ORÇ RES'!I102+'[1]ORÇ RES'!I106+'[1]ORÇ RES'!I109+'[1]ORÇ RES'!I112</f>
        <v>1316.49</v>
      </c>
      <c r="Q15" s="110"/>
    </row>
    <row r="16" spans="1:17" ht="15">
      <c r="A16" s="116">
        <v>8</v>
      </c>
      <c r="B16" s="115" t="str">
        <f>'[1]ORÇ RES'!C212</f>
        <v>INSTALAÇÕES ELÉTRICAS E PPCI</v>
      </c>
      <c r="C16" s="114">
        <f t="shared" si="0"/>
        <v>8.9504099154952019</v>
      </c>
      <c r="D16" s="113">
        <f>'[1]ORÇ RES'!I246</f>
        <v>11854.859999999999</v>
      </c>
      <c r="E16" s="112">
        <f t="shared" si="1"/>
        <v>0</v>
      </c>
      <c r="F16" s="111"/>
      <c r="G16" s="112">
        <f t="shared" si="2"/>
        <v>0</v>
      </c>
      <c r="H16" s="111"/>
      <c r="I16" s="112">
        <f t="shared" si="3"/>
        <v>3.8865698249315379</v>
      </c>
      <c r="J16" s="111">
        <f>'[1]ORÇ RES'!I227+'[1]ORÇ RES'!I236+'[1]ORÇ RES'!I222+'[1]ORÇ RES'!I221+'[1]ORÇ RES'!I238+'[1]ORÇ RES'!I239+'[1]ORÇ RES'!I240+'[1]ORÇ RES'!I229+'[1]ORÇ RES'!I228</f>
        <v>5147.7799999999988</v>
      </c>
      <c r="K16" s="112">
        <f t="shared" si="4"/>
        <v>3.0029112014476054</v>
      </c>
      <c r="L16" s="111">
        <f>'[1]ORÇ RES'!I214+'[1]ORÇ RES'!I215+'[1]ORÇ RES'!I223+'[1]ORÇ RES'!I224+'[1]ORÇ RES'!I225+'[1]ORÇ RES'!I226+'[1]ORÇ RES'!I233+'[1]ORÇ RES'!I234+'[1]ORÇ RES'!I235+'[1]ORÇ RES'!I242</f>
        <v>3977.37</v>
      </c>
      <c r="M16" s="112">
        <f t="shared" si="5"/>
        <v>2.0609288891160595</v>
      </c>
      <c r="N16" s="111">
        <f>'[1]ORÇ RES'!I243+'[1]ORÇ RES'!I245+'[1]ORÇ RES'!I244</f>
        <v>2729.71</v>
      </c>
      <c r="O16" s="112">
        <f t="shared" si="6"/>
        <v>0</v>
      </c>
      <c r="P16" s="111"/>
      <c r="Q16" s="110"/>
    </row>
    <row r="17" spans="1:17" ht="15">
      <c r="A17" s="109"/>
      <c r="B17" s="109" t="s">
        <v>454</v>
      </c>
      <c r="C17" s="108">
        <f t="shared" ref="C17:P17" si="7">SUM(C9:C16)</f>
        <v>99.999999999999986</v>
      </c>
      <c r="D17" s="107">
        <f t="shared" si="7"/>
        <v>132450.47</v>
      </c>
      <c r="E17" s="106">
        <f t="shared" si="7"/>
        <v>16.334928822827127</v>
      </c>
      <c r="F17" s="105">
        <f t="shared" si="7"/>
        <v>21635.69</v>
      </c>
      <c r="G17" s="106">
        <f t="shared" si="7"/>
        <v>16.422893780595867</v>
      </c>
      <c r="H17" s="105">
        <f t="shared" si="7"/>
        <v>21752.199999999997</v>
      </c>
      <c r="I17" s="106">
        <f t="shared" si="7"/>
        <v>16.695946794299786</v>
      </c>
      <c r="J17" s="105">
        <f t="shared" si="7"/>
        <v>22113.86</v>
      </c>
      <c r="K17" s="106">
        <f t="shared" si="7"/>
        <v>16.763738173220524</v>
      </c>
      <c r="L17" s="105">
        <f t="shared" si="7"/>
        <v>22203.649999999998</v>
      </c>
      <c r="M17" s="106">
        <f t="shared" si="7"/>
        <v>16.834051249497264</v>
      </c>
      <c r="N17" s="105">
        <f t="shared" si="7"/>
        <v>22296.78</v>
      </c>
      <c r="O17" s="106">
        <f t="shared" si="7"/>
        <v>16.948441179559424</v>
      </c>
      <c r="P17" s="105">
        <f t="shared" si="7"/>
        <v>22448.290000000005</v>
      </c>
    </row>
    <row r="18" spans="1:17" ht="15">
      <c r="A18" s="104"/>
      <c r="B18" s="104" t="s">
        <v>455</v>
      </c>
      <c r="C18" s="103"/>
      <c r="D18" s="102"/>
      <c r="E18" s="101">
        <f>E17</f>
        <v>16.334928822827127</v>
      </c>
      <c r="F18" s="100">
        <f>F17</f>
        <v>21635.69</v>
      </c>
      <c r="G18" s="101">
        <f>G17+E18</f>
        <v>32.757822603422994</v>
      </c>
      <c r="H18" s="100">
        <f>H17+F18</f>
        <v>43387.89</v>
      </c>
      <c r="I18" s="101">
        <f>I17+G18</f>
        <v>49.45376939772278</v>
      </c>
      <c r="J18" s="100">
        <f>H18+J17</f>
        <v>65501.75</v>
      </c>
      <c r="K18" s="101">
        <f>K17+I18</f>
        <v>66.217507570943297</v>
      </c>
      <c r="L18" s="100">
        <f>L17+J18</f>
        <v>87705.4</v>
      </c>
      <c r="M18" s="101">
        <f>M17+K18</f>
        <v>83.051558820440562</v>
      </c>
      <c r="N18" s="100">
        <f>L18+N17</f>
        <v>110002.18</v>
      </c>
      <c r="O18" s="101">
        <f>O17+M18</f>
        <v>99.999999999999986</v>
      </c>
      <c r="P18" s="100">
        <f>N18+P17</f>
        <v>132450.47</v>
      </c>
    </row>
    <row r="19" spans="1:17" s="93" customFormat="1" ht="15">
      <c r="A19" s="95"/>
      <c r="B19" s="95"/>
      <c r="C19" s="99"/>
      <c r="D19" s="99"/>
      <c r="E19" s="97"/>
      <c r="F19" s="98"/>
      <c r="G19" s="97"/>
      <c r="H19" s="98"/>
      <c r="I19" s="97"/>
      <c r="J19" s="98"/>
      <c r="K19" s="97"/>
      <c r="L19" s="98"/>
      <c r="M19" s="97"/>
      <c r="N19" s="98"/>
      <c r="O19" s="97"/>
      <c r="P19" s="98"/>
    </row>
    <row r="20" spans="1:17" s="93" customFormat="1" ht="15">
      <c r="A20" s="95"/>
      <c r="B20" s="95"/>
      <c r="C20" s="99"/>
      <c r="D20" s="99"/>
      <c r="E20" s="97"/>
      <c r="F20" s="98"/>
      <c r="G20" s="97"/>
      <c r="H20" s="98"/>
      <c r="I20" s="97"/>
      <c r="J20" s="98"/>
      <c r="K20" s="97"/>
      <c r="L20" s="98"/>
      <c r="M20" s="97"/>
      <c r="N20" s="98"/>
      <c r="O20" s="97"/>
      <c r="P20" s="98"/>
    </row>
    <row r="21" spans="1:17" s="93" customFormat="1" ht="15">
      <c r="A21" s="95"/>
      <c r="B21" s="95"/>
      <c r="C21" s="99"/>
      <c r="D21" s="99"/>
      <c r="E21" s="97"/>
      <c r="F21" s="98"/>
      <c r="G21" s="97"/>
      <c r="M21" s="140" t="s">
        <v>442</v>
      </c>
      <c r="N21" s="140"/>
      <c r="O21" s="140"/>
      <c r="P21" s="140"/>
      <c r="Q21" s="140"/>
    </row>
    <row r="22" spans="1:17" s="93" customFormat="1" ht="15">
      <c r="A22" s="95"/>
      <c r="B22" s="96" t="s">
        <v>456</v>
      </c>
      <c r="C22" s="94"/>
      <c r="D22" s="94"/>
      <c r="E22" s="94"/>
      <c r="F22" s="94"/>
      <c r="G22" s="94"/>
      <c r="M22" s="140" t="s">
        <v>443</v>
      </c>
      <c r="N22" s="140"/>
      <c r="O22" s="140"/>
      <c r="P22" s="140"/>
      <c r="Q22" s="140"/>
    </row>
    <row r="23" spans="1:17" s="93" customFormat="1" ht="15">
      <c r="A23" s="95"/>
      <c r="B23" s="95"/>
      <c r="C23" s="94"/>
      <c r="D23" s="94"/>
      <c r="E23" s="94"/>
      <c r="F23" s="94"/>
      <c r="G23" s="94"/>
      <c r="H23" s="94"/>
      <c r="I23" s="94"/>
      <c r="J23" s="94"/>
    </row>
    <row r="24" spans="1:17" s="93" customFormat="1"/>
    <row r="25" spans="1:17" s="93" customFormat="1"/>
    <row r="26" spans="1:17" s="93" customFormat="1"/>
    <row r="27" spans="1:17" s="93" customFormat="1"/>
    <row r="28" spans="1:17" s="93" customFormat="1"/>
    <row r="29" spans="1:17" s="93" customFormat="1"/>
    <row r="30" spans="1:17" s="93" customFormat="1"/>
    <row r="31" spans="1:17" s="93" customFormat="1"/>
    <row r="32" spans="1:17" s="93" customFormat="1"/>
    <row r="33" s="93" customFormat="1"/>
    <row r="34" s="93" customFormat="1"/>
    <row r="35" s="93" customFormat="1"/>
    <row r="36" s="93" customFormat="1"/>
    <row r="37" s="93" customFormat="1"/>
    <row r="38" s="93" customFormat="1"/>
    <row r="39" s="93" customFormat="1"/>
    <row r="40" s="93" customFormat="1"/>
    <row r="41" s="93" customFormat="1"/>
    <row r="42" s="93" customFormat="1"/>
    <row r="43" s="93" customFormat="1"/>
    <row r="44" s="93" customFormat="1"/>
    <row r="45" s="93" customFormat="1"/>
    <row r="46" s="93" customFormat="1"/>
    <row r="47" s="93" customFormat="1"/>
    <row r="48" s="93" customFormat="1"/>
    <row r="49" s="93" customFormat="1"/>
    <row r="50" s="93" customFormat="1"/>
    <row r="51" s="93" customFormat="1"/>
    <row r="52" s="93" customFormat="1"/>
    <row r="53" s="93" customFormat="1"/>
    <row r="54" s="93" customFormat="1"/>
    <row r="55" s="93" customFormat="1"/>
    <row r="56" s="93" customFormat="1"/>
    <row r="57" s="93" customFormat="1"/>
    <row r="58" s="93" customFormat="1"/>
    <row r="59" s="93" customFormat="1"/>
    <row r="60" s="93" customFormat="1"/>
    <row r="61" s="93" customFormat="1"/>
    <row r="62" s="93" customFormat="1"/>
    <row r="63" s="93" customFormat="1"/>
    <row r="64" s="93" customFormat="1"/>
    <row r="65" s="93" customFormat="1"/>
    <row r="66" s="93" customFormat="1"/>
    <row r="67" s="93" customFormat="1"/>
    <row r="68" s="93" customFormat="1"/>
    <row r="69" s="93" customFormat="1"/>
    <row r="70" s="93" customFormat="1"/>
    <row r="71" s="93" customFormat="1"/>
    <row r="72" s="93" customFormat="1"/>
    <row r="73" s="93" customFormat="1"/>
    <row r="74" s="93" customFormat="1"/>
    <row r="75" s="93" customFormat="1"/>
    <row r="76" s="93" customFormat="1"/>
    <row r="77" s="93" customFormat="1"/>
    <row r="78" s="93" customFormat="1"/>
    <row r="79" s="93" customFormat="1"/>
    <row r="80" s="93" customFormat="1"/>
    <row r="81" s="93" customFormat="1"/>
    <row r="82" s="93" customFormat="1"/>
    <row r="83" s="93" customFormat="1"/>
    <row r="84" s="93" customFormat="1"/>
    <row r="85" s="93" customFormat="1"/>
    <row r="86" s="93" customFormat="1"/>
    <row r="87" s="93" customFormat="1"/>
    <row r="88" s="93" customFormat="1"/>
    <row r="89" s="93" customFormat="1"/>
    <row r="90" s="93" customFormat="1"/>
    <row r="91" s="93" customFormat="1"/>
    <row r="92" s="93" customFormat="1"/>
    <row r="93" s="93" customFormat="1"/>
    <row r="94" s="93" customFormat="1"/>
    <row r="95" s="93" customFormat="1"/>
    <row r="96" s="93" customFormat="1"/>
    <row r="97" s="93" customFormat="1"/>
    <row r="98" s="93" customFormat="1"/>
    <row r="99" s="93" customFormat="1"/>
    <row r="100" s="93" customFormat="1"/>
    <row r="101" s="93" customFormat="1"/>
    <row r="102" s="93" customFormat="1"/>
    <row r="103" s="93" customFormat="1"/>
    <row r="104" s="93" customFormat="1"/>
    <row r="105" s="93" customFormat="1"/>
    <row r="106" s="93" customFormat="1"/>
    <row r="107" s="93" customFormat="1"/>
    <row r="108" s="93" customFormat="1"/>
    <row r="109" s="93" customFormat="1"/>
    <row r="110" s="93" customFormat="1"/>
    <row r="111" s="93" customFormat="1"/>
    <row r="112" s="93" customFormat="1"/>
    <row r="113" s="93" customFormat="1"/>
    <row r="114" s="93" customFormat="1"/>
    <row r="115" s="93" customFormat="1"/>
    <row r="116" s="93" customFormat="1"/>
    <row r="117" s="93" customFormat="1"/>
    <row r="118" s="93" customFormat="1"/>
    <row r="119" s="93" customFormat="1"/>
    <row r="120" s="93" customFormat="1"/>
    <row r="121" s="93" customFormat="1"/>
    <row r="122" s="93" customFormat="1"/>
    <row r="123" s="93" customFormat="1"/>
    <row r="124" s="93" customFormat="1"/>
    <row r="125" s="93" customFormat="1"/>
    <row r="126" s="93" customFormat="1"/>
    <row r="127" s="93" customFormat="1"/>
    <row r="128" s="93" customFormat="1"/>
    <row r="129" s="93" customFormat="1"/>
    <row r="130" s="93" customFormat="1"/>
    <row r="131" s="93" customFormat="1"/>
    <row r="132" s="93" customFormat="1"/>
    <row r="133" s="93" customFormat="1"/>
    <row r="134" s="93" customFormat="1"/>
    <row r="135" s="93" customFormat="1"/>
    <row r="136" s="93" customFormat="1"/>
    <row r="137" s="93" customFormat="1"/>
    <row r="138" s="93" customFormat="1"/>
    <row r="139" s="93" customFormat="1"/>
    <row r="140" s="93" customFormat="1"/>
    <row r="141" s="93" customFormat="1"/>
    <row r="142" s="93" customFormat="1"/>
    <row r="143" s="93" customFormat="1"/>
    <row r="144" s="93" customFormat="1"/>
    <row r="145" s="93" customFormat="1"/>
    <row r="146" s="93" customFormat="1"/>
    <row r="147" s="93" customFormat="1"/>
    <row r="148" s="93" customFormat="1"/>
    <row r="149" s="93" customFormat="1"/>
    <row r="150" s="93" customFormat="1"/>
    <row r="151" s="93" customFormat="1"/>
    <row r="152" s="93" customFormat="1"/>
    <row r="153" s="93" customFormat="1"/>
    <row r="154" s="93" customFormat="1"/>
    <row r="155" s="93" customFormat="1"/>
    <row r="156" s="93" customFormat="1"/>
    <row r="157" s="93" customFormat="1"/>
    <row r="158" s="93" customFormat="1"/>
    <row r="159" s="93" customFormat="1"/>
    <row r="160" s="93" customFormat="1"/>
    <row r="161" s="93" customFormat="1"/>
    <row r="162" s="93" customFormat="1"/>
    <row r="163" s="93" customFormat="1"/>
    <row r="164" s="93" customFormat="1"/>
    <row r="165" s="93" customFormat="1"/>
    <row r="166" s="93" customFormat="1"/>
    <row r="167" s="93" customFormat="1"/>
    <row r="168" s="93" customFormat="1"/>
    <row r="169" s="93" customFormat="1"/>
    <row r="170" s="93" customFormat="1"/>
    <row r="171" s="93" customFormat="1"/>
    <row r="172" s="93" customFormat="1"/>
    <row r="173" s="93" customFormat="1"/>
    <row r="174" s="93" customFormat="1"/>
    <row r="175" s="93" customFormat="1"/>
    <row r="176" s="93" customFormat="1"/>
    <row r="177" s="93" customFormat="1"/>
    <row r="178" s="93" customFormat="1"/>
    <row r="179" s="93" customFormat="1"/>
    <row r="180" s="93" customFormat="1"/>
    <row r="181" s="93" customFormat="1"/>
    <row r="182" s="93" customFormat="1"/>
    <row r="183" s="93" customFormat="1"/>
    <row r="184" s="93" customFormat="1"/>
    <row r="185" s="93" customFormat="1"/>
    <row r="186" s="93" customFormat="1"/>
    <row r="187" s="93" customFormat="1"/>
    <row r="188" s="93" customFormat="1"/>
    <row r="189" s="93" customFormat="1"/>
    <row r="190" s="93" customFormat="1"/>
    <row r="191" s="93" customFormat="1"/>
    <row r="192" s="93" customFormat="1"/>
    <row r="193" s="93" customFormat="1"/>
    <row r="194" s="93" customFormat="1"/>
    <row r="195" s="93" customFormat="1"/>
    <row r="196" s="93" customFormat="1"/>
    <row r="197" s="93" customFormat="1"/>
    <row r="198" s="93" customFormat="1"/>
    <row r="199" s="93" customFormat="1"/>
    <row r="200" s="93" customFormat="1"/>
    <row r="201" s="93" customFormat="1"/>
    <row r="202" s="93" customFormat="1"/>
    <row r="203" s="93" customFormat="1"/>
    <row r="204" s="93" customFormat="1"/>
    <row r="205" s="93" customFormat="1"/>
    <row r="206" s="93" customFormat="1"/>
    <row r="207" s="93" customFormat="1"/>
    <row r="208" s="93" customFormat="1"/>
    <row r="209" s="93" customFormat="1"/>
    <row r="210" s="93" customFormat="1"/>
    <row r="211" s="93" customFormat="1"/>
    <row r="212" s="93" customFormat="1"/>
    <row r="213" s="93" customFormat="1"/>
    <row r="214" s="93" customFormat="1"/>
    <row r="215" s="93" customFormat="1"/>
    <row r="216" s="93" customFormat="1"/>
    <row r="217" s="93" customFormat="1"/>
    <row r="218" s="93" customFormat="1"/>
    <row r="219" s="93" customFormat="1"/>
    <row r="220" s="93" customFormat="1"/>
    <row r="221" s="93" customFormat="1"/>
    <row r="222" s="93" customFormat="1"/>
    <row r="223" s="93" customFormat="1"/>
    <row r="224" s="93" customFormat="1"/>
    <row r="225" s="93" customFormat="1"/>
    <row r="226" s="93" customFormat="1"/>
    <row r="227" s="93" customFormat="1"/>
    <row r="228" s="93" customFormat="1"/>
    <row r="229" s="93" customFormat="1"/>
    <row r="230" s="93" customFormat="1"/>
    <row r="231" s="93" customFormat="1"/>
    <row r="232" s="93" customFormat="1"/>
    <row r="233" s="93" customFormat="1"/>
    <row r="234" s="93" customFormat="1"/>
    <row r="235" s="93" customFormat="1"/>
    <row r="236" s="93" customFormat="1"/>
    <row r="237" s="93" customFormat="1"/>
    <row r="238" s="93" customFormat="1"/>
    <row r="239" s="93" customFormat="1"/>
    <row r="240" s="93" customFormat="1"/>
    <row r="241" s="93" customFormat="1"/>
    <row r="242" s="93" customFormat="1"/>
    <row r="243" s="93" customFormat="1"/>
    <row r="244" s="93" customFormat="1"/>
    <row r="245" s="93" customFormat="1"/>
    <row r="246" s="93" customFormat="1"/>
    <row r="247" s="93" customFormat="1"/>
    <row r="248" s="93" customFormat="1"/>
    <row r="249" s="93" customFormat="1"/>
    <row r="250" s="93" customFormat="1"/>
    <row r="251" s="93" customFormat="1"/>
    <row r="252" s="93" customFormat="1"/>
    <row r="253" s="93" customFormat="1"/>
    <row r="254" s="93" customFormat="1"/>
    <row r="255" s="93" customFormat="1"/>
    <row r="256" s="93" customFormat="1"/>
    <row r="257" s="93" customFormat="1"/>
    <row r="258" s="93" customFormat="1"/>
    <row r="259" s="93" customFormat="1"/>
    <row r="260" s="93" customFormat="1"/>
    <row r="261" s="93" customFormat="1"/>
    <row r="262" s="93" customFormat="1"/>
    <row r="263" s="93" customFormat="1"/>
    <row r="264" s="93" customFormat="1"/>
    <row r="265" s="93" customFormat="1"/>
    <row r="266" s="93" customFormat="1"/>
    <row r="267" s="93" customFormat="1"/>
    <row r="268" s="93" customFormat="1"/>
    <row r="269" s="93" customFormat="1"/>
    <row r="270" s="93" customFormat="1"/>
    <row r="271" s="93" customFormat="1"/>
    <row r="272" s="93" customFormat="1"/>
    <row r="273" s="93" customFormat="1"/>
    <row r="274" s="93" customFormat="1"/>
    <row r="275" s="93" customFormat="1"/>
    <row r="276" s="93" customFormat="1"/>
    <row r="277" s="93" customFormat="1"/>
    <row r="278" s="93" customFormat="1"/>
    <row r="279" s="93" customFormat="1"/>
    <row r="280" s="93" customFormat="1"/>
    <row r="281" s="93" customFormat="1"/>
    <row r="282" s="93" customFormat="1"/>
    <row r="283" s="93" customFormat="1"/>
    <row r="284" s="93" customFormat="1"/>
    <row r="285" s="93" customFormat="1"/>
    <row r="286" s="93" customFormat="1"/>
    <row r="287" s="93" customFormat="1"/>
    <row r="288" s="93" customFormat="1"/>
    <row r="289" s="93" customFormat="1"/>
    <row r="290" s="93" customFormat="1"/>
    <row r="291" s="93" customFormat="1"/>
    <row r="292" s="93" customFormat="1"/>
    <row r="293" s="93" customFormat="1"/>
    <row r="294" s="93" customFormat="1"/>
    <row r="295" s="93" customFormat="1"/>
    <row r="296" s="93" customFormat="1"/>
    <row r="297" s="93" customFormat="1"/>
    <row r="298" s="93" customFormat="1"/>
    <row r="299" s="93" customFormat="1"/>
    <row r="300" s="93" customFormat="1"/>
    <row r="301" s="93" customFormat="1"/>
    <row r="302" s="93" customFormat="1"/>
    <row r="303" s="93" customFormat="1"/>
    <row r="304" s="93" customFormat="1"/>
    <row r="305" s="93" customFormat="1"/>
    <row r="306" s="93" customFormat="1"/>
    <row r="307" s="93" customFormat="1"/>
    <row r="308" s="93" customFormat="1"/>
    <row r="309" s="93" customFormat="1"/>
    <row r="310" s="93" customFormat="1"/>
    <row r="311" s="93" customFormat="1"/>
    <row r="312" s="93" customFormat="1"/>
    <row r="313" s="93" customFormat="1"/>
    <row r="314" s="93" customFormat="1"/>
    <row r="315" s="93" customFormat="1"/>
    <row r="316" s="93" customFormat="1"/>
    <row r="317" s="93" customFormat="1"/>
    <row r="318" s="93" customFormat="1"/>
    <row r="319" s="93" customFormat="1"/>
    <row r="320" s="93" customFormat="1"/>
    <row r="321" s="93" customFormat="1"/>
    <row r="322" s="93" customFormat="1"/>
    <row r="323" s="93" customFormat="1"/>
    <row r="324" s="93" customFormat="1"/>
    <row r="325" s="93" customFormat="1"/>
    <row r="326" s="93" customFormat="1"/>
    <row r="327" s="93" customFormat="1"/>
    <row r="328" s="93" customFormat="1"/>
    <row r="329" s="93" customFormat="1"/>
    <row r="330" s="93" customFormat="1"/>
    <row r="331" s="93" customFormat="1"/>
    <row r="332" s="93" customFormat="1"/>
    <row r="333" s="93" customFormat="1"/>
    <row r="334" s="93" customFormat="1"/>
    <row r="335" s="93" customFormat="1"/>
    <row r="336" s="93" customFormat="1"/>
    <row r="337" s="93" customFormat="1"/>
    <row r="338" s="93" customFormat="1"/>
    <row r="339" s="93" customFormat="1"/>
    <row r="340" s="93" customFormat="1"/>
    <row r="341" s="93" customFormat="1"/>
    <row r="342" s="93" customFormat="1"/>
    <row r="343" s="93" customFormat="1"/>
    <row r="344" s="93" customFormat="1"/>
    <row r="345" s="93" customFormat="1"/>
    <row r="346" s="93" customFormat="1"/>
    <row r="347" s="93" customFormat="1"/>
    <row r="348" s="93" customFormat="1"/>
    <row r="349" s="93" customFormat="1"/>
    <row r="350" s="93" customFormat="1"/>
    <row r="351" s="93" customFormat="1"/>
    <row r="352" s="93" customFormat="1"/>
    <row r="353" s="93" customFormat="1"/>
    <row r="354" s="93" customFormat="1"/>
    <row r="355" s="93" customFormat="1"/>
    <row r="356" s="93" customFormat="1"/>
    <row r="357" s="93" customFormat="1"/>
    <row r="358" s="93" customFormat="1"/>
    <row r="359" s="93" customFormat="1"/>
    <row r="360" s="93" customFormat="1"/>
    <row r="361" s="93" customFormat="1"/>
    <row r="362" s="93" customFormat="1"/>
    <row r="363" s="93" customFormat="1"/>
    <row r="364" s="93" customFormat="1"/>
    <row r="365" s="93" customFormat="1"/>
    <row r="366" s="93" customFormat="1"/>
    <row r="367" s="93" customFormat="1"/>
    <row r="368" s="93" customFormat="1"/>
    <row r="369" s="93" customFormat="1"/>
    <row r="370" s="93" customFormat="1"/>
    <row r="371" s="93" customFormat="1"/>
    <row r="372" s="93" customFormat="1"/>
    <row r="373" s="93" customFormat="1"/>
    <row r="374" s="93" customFormat="1"/>
    <row r="375" s="93" customFormat="1"/>
    <row r="376" s="93" customFormat="1"/>
    <row r="377" s="93" customFormat="1"/>
    <row r="378" s="93" customFormat="1"/>
    <row r="379" s="93" customFormat="1"/>
    <row r="380" s="93" customFormat="1"/>
    <row r="381" s="93" customFormat="1"/>
    <row r="382" s="93" customFormat="1"/>
    <row r="383" s="93" customFormat="1"/>
    <row r="384" s="93" customFormat="1"/>
    <row r="385" s="93" customFormat="1"/>
    <row r="386" s="93" customFormat="1"/>
    <row r="387" s="93" customFormat="1"/>
    <row r="388" s="93" customFormat="1"/>
    <row r="389" s="93" customFormat="1"/>
    <row r="390" s="93" customFormat="1"/>
    <row r="391" s="93" customFormat="1"/>
    <row r="392" s="93" customFormat="1"/>
    <row r="393" s="93" customFormat="1"/>
    <row r="394" s="93" customFormat="1"/>
    <row r="395" s="93" customFormat="1"/>
    <row r="396" s="93" customFormat="1"/>
    <row r="397" s="93" customFormat="1"/>
    <row r="398" s="93" customFormat="1"/>
    <row r="399" s="93" customFormat="1"/>
    <row r="400" s="93" customFormat="1"/>
    <row r="401" s="93" customFormat="1"/>
    <row r="402" s="93" customFormat="1"/>
    <row r="403" s="93" customFormat="1"/>
    <row r="404" s="93" customFormat="1"/>
    <row r="405" s="93" customFormat="1"/>
    <row r="406" s="93" customFormat="1"/>
    <row r="407" s="93" customFormat="1"/>
    <row r="408" s="93" customFormat="1"/>
    <row r="409" s="93" customFormat="1"/>
    <row r="410" s="93" customFormat="1"/>
    <row r="411" s="93" customFormat="1"/>
    <row r="412" s="93" customFormat="1"/>
    <row r="413" s="93" customFormat="1"/>
    <row r="414" s="93" customFormat="1"/>
    <row r="415" s="93" customFormat="1"/>
    <row r="416" s="93" customFormat="1"/>
    <row r="417" s="93" customFormat="1"/>
    <row r="418" s="93" customFormat="1"/>
    <row r="419" s="93" customFormat="1"/>
    <row r="420" s="93" customFormat="1"/>
    <row r="421" s="93" customFormat="1"/>
    <row r="422" s="93" customFormat="1"/>
    <row r="423" s="93" customFormat="1"/>
    <row r="424" s="93" customFormat="1"/>
    <row r="425" s="93" customFormat="1"/>
    <row r="426" s="93" customFormat="1"/>
    <row r="427" s="93" customFormat="1"/>
    <row r="428" s="93" customFormat="1"/>
    <row r="429" s="93" customFormat="1"/>
    <row r="430" s="93" customFormat="1"/>
    <row r="431" s="93" customFormat="1"/>
    <row r="432" s="93" customFormat="1"/>
    <row r="433" s="93" customFormat="1"/>
    <row r="434" s="93" customFormat="1"/>
    <row r="435" s="93" customFormat="1"/>
    <row r="436" s="93" customFormat="1"/>
    <row r="437" s="93" customFormat="1"/>
    <row r="438" s="93" customFormat="1"/>
    <row r="439" s="93" customFormat="1"/>
    <row r="440" s="93" customFormat="1"/>
    <row r="441" s="93" customFormat="1"/>
    <row r="442" s="93" customFormat="1"/>
    <row r="443" s="93" customFormat="1"/>
    <row r="444" s="93" customFormat="1"/>
    <row r="445" s="93" customFormat="1"/>
    <row r="446" s="93" customFormat="1"/>
    <row r="447" s="93" customFormat="1"/>
    <row r="448" s="93" customFormat="1"/>
    <row r="449" s="93" customFormat="1"/>
    <row r="450" s="93" customFormat="1"/>
    <row r="451" s="93" customFormat="1"/>
    <row r="452" s="93" customFormat="1"/>
    <row r="453" s="93" customFormat="1"/>
    <row r="454" s="93" customFormat="1"/>
    <row r="455" s="93" customFormat="1"/>
    <row r="456" s="93" customFormat="1"/>
    <row r="457" s="93" customFormat="1"/>
    <row r="458" s="93" customFormat="1"/>
    <row r="459" s="93" customFormat="1"/>
    <row r="460" s="93" customFormat="1"/>
    <row r="461" s="93" customFormat="1"/>
    <row r="462" s="93" customFormat="1"/>
    <row r="463" s="93" customFormat="1"/>
    <row r="464" s="93" customFormat="1"/>
    <row r="465" s="93" customFormat="1"/>
    <row r="466" s="93" customFormat="1"/>
    <row r="467" s="93" customFormat="1"/>
    <row r="468" s="93" customFormat="1"/>
    <row r="469" s="93" customFormat="1"/>
    <row r="470" s="93" customFormat="1"/>
    <row r="471" s="93" customFormat="1"/>
    <row r="472" s="93" customFormat="1"/>
    <row r="473" s="93" customFormat="1"/>
    <row r="474" s="93" customFormat="1"/>
    <row r="475" s="93" customFormat="1"/>
    <row r="476" s="93" customFormat="1"/>
    <row r="477" s="93" customFormat="1"/>
    <row r="478" s="93" customFormat="1"/>
    <row r="479" s="93" customFormat="1"/>
    <row r="480" s="93" customFormat="1"/>
    <row r="481" s="93" customFormat="1"/>
    <row r="482" s="93" customFormat="1"/>
    <row r="483" s="93" customFormat="1"/>
    <row r="484" s="93" customFormat="1"/>
    <row r="485" s="93" customFormat="1"/>
    <row r="486" s="93" customFormat="1"/>
    <row r="487" s="93" customFormat="1"/>
    <row r="488" s="93" customFormat="1"/>
    <row r="489" s="93" customFormat="1"/>
    <row r="490" s="93" customFormat="1"/>
    <row r="491" s="93" customFormat="1"/>
    <row r="492" s="93" customFormat="1"/>
    <row r="493" s="93" customFormat="1"/>
    <row r="494" s="93" customFormat="1"/>
    <row r="495" s="93" customFormat="1"/>
    <row r="496" s="93" customFormat="1"/>
    <row r="497" s="93" customFormat="1"/>
    <row r="498" s="93" customFormat="1"/>
    <row r="499" s="93" customFormat="1"/>
    <row r="500" s="93" customFormat="1"/>
    <row r="501" s="93" customFormat="1"/>
    <row r="502" s="93" customFormat="1"/>
    <row r="503" s="93" customFormat="1"/>
    <row r="504" s="93" customFormat="1"/>
    <row r="505" s="93" customFormat="1"/>
    <row r="506" s="93" customFormat="1"/>
    <row r="507" s="93" customFormat="1"/>
    <row r="508" s="93" customFormat="1"/>
    <row r="509" s="93" customFormat="1"/>
    <row r="510" s="93" customFormat="1"/>
    <row r="511" s="93" customFormat="1"/>
    <row r="512" s="93" customFormat="1"/>
    <row r="513" s="93" customFormat="1"/>
    <row r="514" s="93" customFormat="1"/>
    <row r="515" s="93" customFormat="1"/>
    <row r="516" s="93" customFormat="1"/>
    <row r="517" s="93" customFormat="1"/>
    <row r="518" s="93" customFormat="1"/>
    <row r="519" s="93" customFormat="1"/>
    <row r="520" s="93" customFormat="1"/>
    <row r="521" s="93" customFormat="1"/>
    <row r="522" s="93" customFormat="1"/>
    <row r="523" s="93" customFormat="1"/>
    <row r="524" s="93" customFormat="1"/>
    <row r="525" s="93" customFormat="1"/>
    <row r="526" s="93" customFormat="1"/>
    <row r="527" s="93" customFormat="1"/>
    <row r="528" s="93" customFormat="1"/>
    <row r="529" s="93" customFormat="1"/>
    <row r="530" s="93" customFormat="1"/>
    <row r="531" s="93" customFormat="1"/>
    <row r="532" s="93" customFormat="1"/>
    <row r="533" s="93" customFormat="1"/>
    <row r="534" s="93" customFormat="1"/>
    <row r="535" s="93" customFormat="1"/>
    <row r="536" s="93" customFormat="1"/>
    <row r="537" s="93" customFormat="1"/>
    <row r="538" s="93" customFormat="1"/>
    <row r="539" s="93" customFormat="1"/>
    <row r="540" s="93" customFormat="1"/>
    <row r="541" s="93" customFormat="1"/>
    <row r="542" s="93" customFormat="1"/>
    <row r="543" s="93" customFormat="1"/>
    <row r="544" s="93" customFormat="1"/>
    <row r="545" s="93" customFormat="1"/>
    <row r="546" s="93" customFormat="1"/>
    <row r="547" s="93" customFormat="1"/>
    <row r="548" s="93" customFormat="1"/>
    <row r="549" s="93" customFormat="1"/>
    <row r="550" s="93" customFormat="1"/>
    <row r="551" s="93" customFormat="1"/>
    <row r="552" s="93" customFormat="1"/>
    <row r="553" s="93" customFormat="1"/>
    <row r="554" s="93" customFormat="1"/>
    <row r="555" s="93" customFormat="1"/>
    <row r="556" s="93" customFormat="1"/>
    <row r="557" s="93" customFormat="1"/>
    <row r="558" s="93" customFormat="1"/>
    <row r="559" s="93" customFormat="1"/>
    <row r="560" s="93" customFormat="1"/>
    <row r="561" s="93" customFormat="1"/>
    <row r="562" s="93" customFormat="1"/>
    <row r="563" s="93" customFormat="1"/>
    <row r="564" s="93" customFormat="1"/>
    <row r="565" s="93" customFormat="1"/>
    <row r="566" s="93" customFormat="1"/>
    <row r="567" s="93" customFormat="1"/>
    <row r="568" s="93" customFormat="1"/>
    <row r="569" s="93" customFormat="1"/>
    <row r="570" s="93" customFormat="1"/>
    <row r="571" s="93" customFormat="1"/>
    <row r="572" s="93" customFormat="1"/>
    <row r="573" s="93" customFormat="1"/>
    <row r="574" s="93" customFormat="1"/>
    <row r="575" s="93" customFormat="1"/>
    <row r="576" s="93" customFormat="1"/>
    <row r="577" s="93" customFormat="1"/>
    <row r="578" s="93" customFormat="1"/>
    <row r="579" s="93" customFormat="1"/>
    <row r="580" s="93" customFormat="1"/>
    <row r="581" s="93" customFormat="1"/>
    <row r="582" s="93" customFormat="1"/>
    <row r="583" s="93" customFormat="1"/>
    <row r="584" s="93" customFormat="1"/>
    <row r="585" s="93" customFormat="1"/>
    <row r="586" s="93" customFormat="1"/>
    <row r="587" s="93" customFormat="1"/>
    <row r="588" s="93" customFormat="1"/>
    <row r="589" s="93" customFormat="1"/>
    <row r="590" s="93" customFormat="1"/>
    <row r="591" s="93" customFormat="1"/>
    <row r="592" s="93" customFormat="1"/>
    <row r="593" s="93" customFormat="1"/>
    <row r="594" s="93" customFormat="1"/>
    <row r="595" s="93" customFormat="1"/>
    <row r="596" s="93" customFormat="1"/>
    <row r="597" s="93" customFormat="1"/>
    <row r="598" s="93" customFormat="1"/>
    <row r="599" s="93" customFormat="1"/>
    <row r="600" s="93" customFormat="1"/>
    <row r="601" s="93" customFormat="1"/>
    <row r="602" s="93" customFormat="1"/>
    <row r="603" s="93" customFormat="1"/>
    <row r="604" s="93" customFormat="1"/>
    <row r="605" s="93" customFormat="1"/>
    <row r="606" s="93" customFormat="1"/>
    <row r="607" s="93" customFormat="1"/>
    <row r="608" s="93" customFormat="1"/>
    <row r="609" spans="2:16">
      <c r="B609" s="93"/>
      <c r="C609" s="93"/>
      <c r="D609" s="93"/>
      <c r="F609" s="93"/>
      <c r="H609" s="93"/>
      <c r="J609" s="93"/>
      <c r="L609" s="93"/>
      <c r="N609" s="93"/>
      <c r="P609" s="93"/>
    </row>
    <row r="610" spans="2:16">
      <c r="B610" s="93"/>
      <c r="C610" s="93"/>
      <c r="D610" s="93"/>
      <c r="F610" s="93"/>
      <c r="H610" s="93"/>
      <c r="J610" s="93"/>
      <c r="L610" s="93"/>
      <c r="N610" s="93"/>
      <c r="P610" s="93"/>
    </row>
    <row r="611" spans="2:16">
      <c r="B611" s="93"/>
      <c r="C611" s="93"/>
      <c r="D611" s="93"/>
      <c r="F611" s="93"/>
      <c r="H611" s="93"/>
      <c r="J611" s="93"/>
      <c r="L611" s="93"/>
      <c r="N611" s="93"/>
      <c r="P611" s="93"/>
    </row>
    <row r="612" spans="2:16">
      <c r="B612" s="93"/>
      <c r="C612" s="93"/>
      <c r="D612" s="93"/>
      <c r="F612" s="93"/>
      <c r="H612" s="93"/>
      <c r="J612" s="93"/>
      <c r="L612" s="93"/>
      <c r="N612" s="93"/>
      <c r="P612" s="93"/>
    </row>
    <row r="613" spans="2:16">
      <c r="B613" s="93"/>
      <c r="C613" s="93"/>
      <c r="D613" s="93"/>
      <c r="F613" s="93"/>
      <c r="H613" s="93"/>
      <c r="J613" s="93"/>
      <c r="L613" s="93"/>
      <c r="N613" s="93"/>
      <c r="P613" s="93"/>
    </row>
    <row r="614" spans="2:16">
      <c r="B614" s="93"/>
      <c r="C614" s="93"/>
      <c r="D614" s="93"/>
      <c r="F614" s="93"/>
      <c r="H614" s="93"/>
      <c r="J614" s="93"/>
      <c r="L614" s="93"/>
      <c r="N614" s="93"/>
      <c r="P614" s="93"/>
    </row>
    <row r="615" spans="2:16">
      <c r="B615" s="93"/>
      <c r="C615" s="93"/>
      <c r="D615" s="93"/>
      <c r="F615" s="93"/>
      <c r="H615" s="93"/>
      <c r="J615" s="93"/>
      <c r="L615" s="93"/>
      <c r="N615" s="93"/>
      <c r="P615" s="93"/>
    </row>
    <row r="616" spans="2:16">
      <c r="B616" s="93"/>
      <c r="C616" s="93"/>
      <c r="D616" s="93"/>
      <c r="F616" s="93"/>
      <c r="H616" s="93"/>
      <c r="J616" s="93"/>
      <c r="L616" s="93"/>
      <c r="N616" s="93"/>
      <c r="P616" s="93"/>
    </row>
    <row r="617" spans="2:16">
      <c r="B617" s="93"/>
      <c r="C617" s="93"/>
      <c r="D617" s="93"/>
      <c r="F617" s="93"/>
      <c r="H617" s="93"/>
      <c r="J617" s="93"/>
      <c r="L617" s="93"/>
      <c r="N617" s="93"/>
      <c r="P617" s="93"/>
    </row>
    <row r="618" spans="2:16">
      <c r="B618" s="93"/>
      <c r="C618" s="93"/>
      <c r="D618" s="93"/>
      <c r="F618" s="93"/>
      <c r="H618" s="93"/>
      <c r="J618" s="93"/>
      <c r="L618" s="93"/>
      <c r="N618" s="93"/>
      <c r="P618" s="93"/>
    </row>
    <row r="619" spans="2:16">
      <c r="B619" s="93"/>
      <c r="C619" s="93"/>
      <c r="D619" s="93"/>
      <c r="F619" s="93"/>
      <c r="H619" s="93"/>
      <c r="J619" s="93"/>
      <c r="L619" s="93"/>
      <c r="N619" s="93"/>
      <c r="P619" s="93"/>
    </row>
    <row r="620" spans="2:16">
      <c r="B620" s="93"/>
      <c r="C620" s="93"/>
      <c r="D620" s="93"/>
      <c r="F620" s="93"/>
      <c r="H620" s="93"/>
      <c r="J620" s="93"/>
      <c r="L620" s="93"/>
      <c r="N620" s="93"/>
      <c r="P620" s="93"/>
    </row>
    <row r="621" spans="2:16">
      <c r="B621" s="93"/>
      <c r="C621" s="93"/>
      <c r="D621" s="93"/>
      <c r="F621" s="93"/>
      <c r="H621" s="93"/>
      <c r="J621" s="93"/>
      <c r="L621" s="93"/>
      <c r="N621" s="93"/>
      <c r="P621" s="93"/>
    </row>
    <row r="622" spans="2:16">
      <c r="B622" s="93"/>
      <c r="C622" s="93"/>
      <c r="D622" s="93"/>
      <c r="F622" s="93"/>
      <c r="H622" s="93"/>
      <c r="J622" s="93"/>
      <c r="L622" s="93"/>
      <c r="N622" s="93"/>
      <c r="P622" s="93"/>
    </row>
    <row r="623" spans="2:16">
      <c r="B623" s="93"/>
      <c r="C623" s="93"/>
      <c r="D623" s="93"/>
      <c r="F623" s="93"/>
      <c r="H623" s="93"/>
      <c r="J623" s="93"/>
      <c r="L623" s="93"/>
      <c r="N623" s="93"/>
      <c r="P623" s="93"/>
    </row>
    <row r="624" spans="2:16">
      <c r="B624" s="93"/>
      <c r="C624" s="93"/>
      <c r="D624" s="93"/>
      <c r="F624" s="93"/>
      <c r="H624" s="93"/>
      <c r="J624" s="93"/>
      <c r="L624" s="93"/>
      <c r="N624" s="93"/>
      <c r="P624" s="93"/>
    </row>
    <row r="625" spans="2:16">
      <c r="B625" s="93"/>
      <c r="C625" s="93"/>
      <c r="D625" s="93"/>
      <c r="F625" s="93"/>
      <c r="H625" s="93"/>
      <c r="J625" s="93"/>
      <c r="L625" s="93"/>
      <c r="N625" s="93"/>
      <c r="P625" s="93"/>
    </row>
    <row r="626" spans="2:16">
      <c r="B626" s="93"/>
      <c r="C626" s="93"/>
      <c r="D626" s="93"/>
      <c r="F626" s="93"/>
      <c r="H626" s="93"/>
      <c r="J626" s="93"/>
      <c r="L626" s="93"/>
      <c r="N626" s="93"/>
      <c r="P626" s="93"/>
    </row>
    <row r="627" spans="2:16">
      <c r="B627" s="93"/>
      <c r="C627" s="93"/>
      <c r="D627" s="93"/>
      <c r="F627" s="93"/>
      <c r="H627" s="93"/>
      <c r="J627" s="93"/>
      <c r="L627" s="93"/>
      <c r="N627" s="93"/>
      <c r="P627" s="93"/>
    </row>
    <row r="628" spans="2:16">
      <c r="B628" s="93"/>
      <c r="C628" s="93"/>
      <c r="D628" s="93"/>
      <c r="F628" s="93"/>
      <c r="H628" s="93"/>
      <c r="J628" s="93"/>
      <c r="L628" s="93"/>
      <c r="N628" s="93"/>
      <c r="P628" s="93"/>
    </row>
    <row r="629" spans="2:16">
      <c r="B629" s="93"/>
      <c r="C629" s="93"/>
      <c r="D629" s="93"/>
      <c r="F629" s="93"/>
      <c r="H629" s="93"/>
      <c r="J629" s="93"/>
      <c r="L629" s="93"/>
      <c r="N629" s="93"/>
      <c r="P629" s="93"/>
    </row>
    <row r="630" spans="2:16">
      <c r="B630" s="93"/>
      <c r="C630" s="93"/>
      <c r="D630" s="93"/>
      <c r="F630" s="93"/>
      <c r="H630" s="93"/>
      <c r="J630" s="93"/>
      <c r="L630" s="93"/>
      <c r="N630" s="93"/>
      <c r="P630" s="93"/>
    </row>
    <row r="631" spans="2:16">
      <c r="B631" s="93"/>
      <c r="C631" s="93"/>
      <c r="D631" s="93"/>
      <c r="F631" s="93"/>
      <c r="H631" s="93"/>
      <c r="J631" s="93"/>
      <c r="L631" s="93"/>
      <c r="N631" s="93"/>
      <c r="P631" s="93"/>
    </row>
    <row r="632" spans="2:16">
      <c r="B632" s="93"/>
      <c r="C632" s="93"/>
      <c r="D632" s="93"/>
      <c r="F632" s="93"/>
      <c r="H632" s="93"/>
      <c r="J632" s="93"/>
      <c r="L632" s="93"/>
      <c r="N632" s="93"/>
      <c r="P632" s="93"/>
    </row>
    <row r="633" spans="2:16">
      <c r="B633" s="93"/>
      <c r="C633" s="93"/>
      <c r="D633" s="93"/>
      <c r="F633" s="93"/>
      <c r="H633" s="93"/>
      <c r="J633" s="93"/>
      <c r="L633" s="93"/>
      <c r="N633" s="93"/>
      <c r="P633" s="93"/>
    </row>
    <row r="634" spans="2:16">
      <c r="B634" s="93"/>
      <c r="C634" s="93"/>
      <c r="D634" s="93"/>
      <c r="F634" s="93"/>
      <c r="H634" s="93"/>
      <c r="J634" s="93"/>
      <c r="L634" s="93"/>
      <c r="N634" s="93"/>
      <c r="P634" s="93"/>
    </row>
    <row r="635" spans="2:16">
      <c r="B635" s="93"/>
      <c r="C635" s="93"/>
      <c r="D635" s="93"/>
      <c r="F635" s="93"/>
      <c r="H635" s="93"/>
      <c r="J635" s="93"/>
      <c r="L635" s="93"/>
      <c r="N635" s="93"/>
      <c r="P635" s="93"/>
    </row>
    <row r="636" spans="2:16">
      <c r="B636" s="93"/>
      <c r="C636" s="93"/>
      <c r="D636" s="93"/>
      <c r="F636" s="93"/>
      <c r="H636" s="93"/>
      <c r="J636" s="93"/>
      <c r="L636" s="93"/>
      <c r="N636" s="93"/>
      <c r="P636" s="93"/>
    </row>
    <row r="637" spans="2:16">
      <c r="B637" s="93"/>
      <c r="C637" s="93"/>
      <c r="D637" s="93"/>
      <c r="F637" s="93"/>
      <c r="H637" s="93"/>
      <c r="J637" s="93"/>
      <c r="L637" s="93"/>
      <c r="N637" s="93"/>
      <c r="P637" s="93"/>
    </row>
    <row r="638" spans="2:16">
      <c r="B638" s="93"/>
      <c r="C638" s="93"/>
      <c r="D638" s="93"/>
      <c r="F638" s="93"/>
      <c r="H638" s="93"/>
      <c r="J638" s="93"/>
      <c r="L638" s="93"/>
      <c r="N638" s="93"/>
      <c r="P638" s="93"/>
    </row>
    <row r="639" spans="2:16">
      <c r="B639" s="93"/>
      <c r="C639" s="93"/>
      <c r="D639" s="93"/>
      <c r="F639" s="93"/>
      <c r="H639" s="93"/>
      <c r="J639" s="93"/>
      <c r="L639" s="93"/>
      <c r="N639" s="93"/>
      <c r="P639" s="93"/>
    </row>
    <row r="640" spans="2:16">
      <c r="B640" s="93"/>
      <c r="C640" s="93"/>
      <c r="D640" s="93"/>
      <c r="F640" s="93"/>
      <c r="H640" s="93"/>
      <c r="J640" s="93"/>
      <c r="L640" s="93"/>
      <c r="N640" s="93"/>
      <c r="P640" s="93"/>
    </row>
    <row r="641" spans="2:16">
      <c r="B641" s="93"/>
      <c r="C641" s="93"/>
      <c r="D641" s="93"/>
      <c r="F641" s="93"/>
      <c r="H641" s="93"/>
      <c r="J641" s="93"/>
      <c r="L641" s="93"/>
      <c r="N641" s="93"/>
      <c r="P641" s="93"/>
    </row>
    <row r="642" spans="2:16">
      <c r="B642" s="93"/>
      <c r="C642" s="93"/>
      <c r="D642" s="93"/>
      <c r="F642" s="93"/>
      <c r="H642" s="93"/>
      <c r="J642" s="93"/>
      <c r="L642" s="93"/>
      <c r="N642" s="93"/>
      <c r="P642" s="93"/>
    </row>
    <row r="643" spans="2:16">
      <c r="B643" s="93"/>
      <c r="C643" s="93"/>
      <c r="D643" s="93"/>
      <c r="F643" s="93"/>
      <c r="H643" s="93"/>
      <c r="J643" s="93"/>
      <c r="L643" s="93"/>
      <c r="N643" s="93"/>
      <c r="P643" s="93"/>
    </row>
    <row r="644" spans="2:16">
      <c r="B644" s="93"/>
      <c r="C644" s="93"/>
      <c r="D644" s="93"/>
      <c r="F644" s="93"/>
      <c r="H644" s="93"/>
      <c r="J644" s="93"/>
      <c r="L644" s="93"/>
      <c r="N644" s="93"/>
      <c r="P644" s="93"/>
    </row>
    <row r="645" spans="2:16">
      <c r="B645" s="93"/>
      <c r="C645" s="93"/>
      <c r="D645" s="93"/>
      <c r="F645" s="93"/>
      <c r="H645" s="93"/>
      <c r="J645" s="93"/>
      <c r="L645" s="93"/>
      <c r="N645" s="93"/>
      <c r="P645" s="93"/>
    </row>
    <row r="646" spans="2:16">
      <c r="B646" s="93"/>
      <c r="C646" s="93"/>
      <c r="D646" s="93"/>
      <c r="F646" s="93"/>
      <c r="H646" s="93"/>
      <c r="J646" s="93"/>
      <c r="L646" s="93"/>
      <c r="N646" s="93"/>
      <c r="P646" s="93"/>
    </row>
    <row r="647" spans="2:16">
      <c r="B647" s="93"/>
      <c r="C647" s="93"/>
      <c r="D647" s="93"/>
      <c r="F647" s="93"/>
      <c r="H647" s="93"/>
      <c r="J647" s="93"/>
      <c r="L647" s="93"/>
      <c r="N647" s="93"/>
      <c r="P647" s="93"/>
    </row>
    <row r="648" spans="2:16">
      <c r="B648" s="93"/>
      <c r="C648" s="93"/>
      <c r="D648" s="93"/>
      <c r="F648" s="93"/>
      <c r="H648" s="93"/>
      <c r="J648" s="93"/>
      <c r="L648" s="93"/>
      <c r="N648" s="93"/>
      <c r="P648" s="93"/>
    </row>
    <row r="649" spans="2:16">
      <c r="B649" s="93"/>
      <c r="C649" s="93"/>
      <c r="D649" s="93"/>
      <c r="F649" s="93"/>
      <c r="H649" s="93"/>
      <c r="J649" s="93"/>
      <c r="L649" s="93"/>
      <c r="N649" s="93"/>
      <c r="P649" s="93"/>
    </row>
    <row r="650" spans="2:16">
      <c r="B650" s="93"/>
      <c r="C650" s="93"/>
      <c r="D650" s="93"/>
      <c r="F650" s="93"/>
      <c r="H650" s="93"/>
      <c r="J650" s="93"/>
      <c r="L650" s="93"/>
      <c r="N650" s="93"/>
      <c r="P650" s="93"/>
    </row>
    <row r="651" spans="2:16">
      <c r="B651" s="93"/>
      <c r="C651" s="93"/>
      <c r="D651" s="93"/>
      <c r="F651" s="93"/>
      <c r="H651" s="93"/>
      <c r="J651" s="93"/>
      <c r="L651" s="93"/>
      <c r="N651" s="93"/>
      <c r="P651" s="93"/>
    </row>
    <row r="652" spans="2:16">
      <c r="B652" s="93"/>
      <c r="C652" s="93"/>
      <c r="D652" s="93"/>
      <c r="F652" s="93"/>
      <c r="H652" s="93"/>
      <c r="J652" s="93"/>
      <c r="L652" s="93"/>
      <c r="N652" s="93"/>
      <c r="P652" s="93"/>
    </row>
    <row r="653" spans="2:16">
      <c r="B653" s="93"/>
      <c r="C653" s="93"/>
      <c r="D653" s="93"/>
      <c r="F653" s="93"/>
      <c r="H653" s="93"/>
      <c r="J653" s="93"/>
      <c r="L653" s="93"/>
      <c r="N653" s="93"/>
      <c r="P653" s="93"/>
    </row>
    <row r="654" spans="2:16">
      <c r="B654" s="93"/>
      <c r="C654" s="93"/>
      <c r="D654" s="93"/>
      <c r="F654" s="93"/>
      <c r="H654" s="93"/>
      <c r="J654" s="93"/>
      <c r="L654" s="93"/>
      <c r="N654" s="93"/>
      <c r="P654" s="93"/>
    </row>
    <row r="655" spans="2:16">
      <c r="B655" s="93"/>
      <c r="C655" s="93"/>
      <c r="D655" s="93"/>
      <c r="F655" s="93"/>
      <c r="H655" s="93"/>
      <c r="J655" s="93"/>
      <c r="L655" s="93"/>
      <c r="N655" s="93"/>
      <c r="P655" s="93"/>
    </row>
    <row r="656" spans="2:16">
      <c r="B656" s="93"/>
      <c r="C656" s="93"/>
      <c r="D656" s="93"/>
      <c r="F656" s="93"/>
      <c r="H656" s="93"/>
      <c r="J656" s="93"/>
      <c r="L656" s="93"/>
      <c r="N656" s="93"/>
      <c r="P656" s="93"/>
    </row>
    <row r="657" spans="2:16">
      <c r="B657" s="93"/>
      <c r="C657" s="93"/>
      <c r="D657" s="93"/>
      <c r="F657" s="93"/>
      <c r="H657" s="93"/>
      <c r="J657" s="93"/>
      <c r="L657" s="93"/>
      <c r="N657" s="93"/>
      <c r="P657" s="93"/>
    </row>
    <row r="658" spans="2:16">
      <c r="B658" s="93"/>
      <c r="C658" s="93"/>
      <c r="D658" s="93"/>
      <c r="F658" s="93"/>
      <c r="H658" s="93"/>
      <c r="J658" s="93"/>
      <c r="L658" s="93"/>
      <c r="N658" s="93"/>
      <c r="P658" s="93"/>
    </row>
    <row r="659" spans="2:16">
      <c r="B659" s="93"/>
      <c r="C659" s="93"/>
      <c r="D659" s="93"/>
      <c r="F659" s="93"/>
      <c r="H659" s="93"/>
      <c r="J659" s="93"/>
      <c r="L659" s="93"/>
      <c r="N659" s="93"/>
      <c r="P659" s="93"/>
    </row>
    <row r="660" spans="2:16">
      <c r="B660" s="93"/>
      <c r="C660" s="93"/>
      <c r="D660" s="93"/>
      <c r="F660" s="93"/>
      <c r="H660" s="93"/>
      <c r="J660" s="93"/>
      <c r="L660" s="93"/>
      <c r="N660" s="93"/>
      <c r="P660" s="93"/>
    </row>
    <row r="661" spans="2:16">
      <c r="B661" s="93"/>
      <c r="C661" s="93"/>
      <c r="D661" s="93"/>
      <c r="F661" s="93"/>
      <c r="H661" s="93"/>
      <c r="J661" s="93"/>
      <c r="L661" s="93"/>
      <c r="N661" s="93"/>
      <c r="P661" s="93"/>
    </row>
    <row r="662" spans="2:16">
      <c r="B662" s="93"/>
      <c r="C662" s="93"/>
      <c r="D662" s="93"/>
      <c r="F662" s="93"/>
      <c r="H662" s="93"/>
      <c r="J662" s="93"/>
      <c r="L662" s="93"/>
      <c r="N662" s="93"/>
      <c r="P662" s="93"/>
    </row>
    <row r="663" spans="2:16">
      <c r="B663" s="93"/>
      <c r="C663" s="93"/>
      <c r="D663" s="93"/>
      <c r="F663" s="93"/>
      <c r="H663" s="93"/>
      <c r="J663" s="93"/>
      <c r="L663" s="93"/>
      <c r="N663" s="93"/>
      <c r="P663" s="93"/>
    </row>
    <row r="664" spans="2:16">
      <c r="B664" s="93"/>
      <c r="C664" s="93"/>
      <c r="D664" s="93"/>
      <c r="F664" s="93"/>
      <c r="H664" s="93"/>
      <c r="J664" s="93"/>
      <c r="L664" s="93"/>
      <c r="N664" s="93"/>
      <c r="P664" s="93"/>
    </row>
    <row r="665" spans="2:16">
      <c r="B665" s="93"/>
      <c r="C665" s="93"/>
      <c r="D665" s="93"/>
      <c r="F665" s="93"/>
      <c r="H665" s="93"/>
      <c r="J665" s="93"/>
      <c r="L665" s="93"/>
      <c r="N665" s="93"/>
      <c r="P665" s="93"/>
    </row>
    <row r="666" spans="2:16">
      <c r="B666" s="93"/>
      <c r="C666" s="93"/>
      <c r="D666" s="93"/>
      <c r="F666" s="93"/>
      <c r="H666" s="93"/>
      <c r="J666" s="93"/>
      <c r="L666" s="93"/>
      <c r="N666" s="93"/>
      <c r="P666" s="93"/>
    </row>
    <row r="667" spans="2:16">
      <c r="B667" s="93"/>
      <c r="C667" s="93"/>
      <c r="D667" s="93"/>
      <c r="F667" s="93"/>
      <c r="H667" s="93"/>
      <c r="J667" s="93"/>
      <c r="L667" s="93"/>
      <c r="N667" s="93"/>
      <c r="P667" s="93"/>
    </row>
    <row r="668" spans="2:16">
      <c r="B668" s="93"/>
      <c r="C668" s="93"/>
      <c r="D668" s="93"/>
      <c r="F668" s="93"/>
      <c r="H668" s="93"/>
      <c r="J668" s="93"/>
      <c r="L668" s="93"/>
      <c r="N668" s="93"/>
      <c r="P668" s="93"/>
    </row>
    <row r="669" spans="2:16">
      <c r="B669" s="93"/>
      <c r="C669" s="93"/>
      <c r="D669" s="93"/>
      <c r="F669" s="93"/>
      <c r="H669" s="93"/>
      <c r="J669" s="93"/>
      <c r="L669" s="93"/>
      <c r="N669" s="93"/>
      <c r="P669" s="93"/>
    </row>
    <row r="670" spans="2:16">
      <c r="B670" s="93"/>
      <c r="C670" s="93"/>
      <c r="D670" s="93"/>
      <c r="F670" s="93"/>
      <c r="H670" s="93"/>
      <c r="J670" s="93"/>
      <c r="L670" s="93"/>
      <c r="N670" s="93"/>
      <c r="P670" s="93"/>
    </row>
    <row r="671" spans="2:16">
      <c r="B671" s="93"/>
      <c r="C671" s="93"/>
      <c r="D671" s="93"/>
      <c r="F671" s="93"/>
      <c r="H671" s="93"/>
      <c r="J671" s="93"/>
      <c r="L671" s="93"/>
      <c r="N671" s="93"/>
      <c r="P671" s="93"/>
    </row>
    <row r="672" spans="2:16">
      <c r="B672" s="93"/>
      <c r="C672" s="93"/>
      <c r="D672" s="93"/>
      <c r="F672" s="93"/>
      <c r="H672" s="93"/>
      <c r="J672" s="93"/>
      <c r="L672" s="93"/>
      <c r="N672" s="93"/>
      <c r="P672" s="93"/>
    </row>
    <row r="673" spans="2:16">
      <c r="B673" s="93"/>
      <c r="C673" s="93"/>
      <c r="D673" s="93"/>
      <c r="F673" s="93"/>
      <c r="H673" s="93"/>
      <c r="J673" s="93"/>
      <c r="L673" s="93"/>
      <c r="N673" s="93"/>
      <c r="P673" s="93"/>
    </row>
    <row r="674" spans="2:16">
      <c r="B674" s="93"/>
      <c r="C674" s="93"/>
      <c r="D674" s="93"/>
      <c r="F674" s="93"/>
      <c r="H674" s="93"/>
      <c r="J674" s="93"/>
      <c r="L674" s="93"/>
      <c r="N674" s="93"/>
      <c r="P674" s="93"/>
    </row>
    <row r="675" spans="2:16">
      <c r="B675" s="93"/>
      <c r="C675" s="93"/>
      <c r="D675" s="93"/>
      <c r="F675" s="93"/>
      <c r="H675" s="93"/>
      <c r="J675" s="93"/>
      <c r="L675" s="93"/>
      <c r="N675" s="93"/>
      <c r="P675" s="93"/>
    </row>
    <row r="676" spans="2:16">
      <c r="B676" s="93"/>
      <c r="C676" s="93"/>
      <c r="D676" s="93"/>
      <c r="F676" s="93"/>
      <c r="H676" s="93"/>
      <c r="J676" s="93"/>
      <c r="L676" s="93"/>
      <c r="N676" s="93"/>
      <c r="P676" s="93"/>
    </row>
    <row r="677" spans="2:16">
      <c r="B677" s="93"/>
      <c r="C677" s="93"/>
      <c r="D677" s="93"/>
      <c r="F677" s="93"/>
      <c r="H677" s="93"/>
      <c r="J677" s="93"/>
      <c r="L677" s="93"/>
      <c r="N677" s="93"/>
      <c r="P677" s="93"/>
    </row>
    <row r="678" spans="2:16">
      <c r="B678" s="93"/>
      <c r="C678" s="93"/>
      <c r="D678" s="93"/>
      <c r="F678" s="93"/>
      <c r="H678" s="93"/>
      <c r="J678" s="93"/>
      <c r="L678" s="93"/>
      <c r="N678" s="93"/>
      <c r="P678" s="93"/>
    </row>
    <row r="679" spans="2:16">
      <c r="B679" s="93"/>
      <c r="C679" s="93"/>
      <c r="D679" s="93"/>
      <c r="F679" s="93"/>
      <c r="H679" s="93"/>
      <c r="J679" s="93"/>
      <c r="L679" s="93"/>
      <c r="N679" s="93"/>
      <c r="P679" s="93"/>
    </row>
    <row r="680" spans="2:16">
      <c r="B680" s="93"/>
      <c r="C680" s="93"/>
      <c r="D680" s="93"/>
      <c r="F680" s="93"/>
      <c r="H680" s="93"/>
      <c r="J680" s="93"/>
      <c r="L680" s="93"/>
      <c r="N680" s="93"/>
      <c r="P680" s="93"/>
    </row>
    <row r="681" spans="2:16">
      <c r="B681" s="93"/>
      <c r="C681" s="93"/>
      <c r="D681" s="93"/>
      <c r="F681" s="93"/>
      <c r="H681" s="93"/>
      <c r="J681" s="93"/>
      <c r="L681" s="93"/>
      <c r="N681" s="93"/>
      <c r="P681" s="93"/>
    </row>
    <row r="682" spans="2:16">
      <c r="B682" s="93"/>
      <c r="C682" s="93"/>
      <c r="D682" s="93"/>
      <c r="F682" s="93"/>
      <c r="H682" s="93"/>
      <c r="J682" s="93"/>
      <c r="L682" s="93"/>
      <c r="N682" s="93"/>
      <c r="P682" s="93"/>
    </row>
    <row r="683" spans="2:16">
      <c r="B683" s="93"/>
      <c r="C683" s="93"/>
      <c r="D683" s="93"/>
      <c r="F683" s="93"/>
      <c r="H683" s="93"/>
      <c r="J683" s="93"/>
      <c r="L683" s="93"/>
      <c r="N683" s="93"/>
      <c r="P683" s="93"/>
    </row>
    <row r="684" spans="2:16">
      <c r="B684" s="93"/>
      <c r="C684" s="93"/>
      <c r="D684" s="93"/>
      <c r="F684" s="93"/>
      <c r="H684" s="93"/>
      <c r="J684" s="93"/>
      <c r="L684" s="93"/>
      <c r="N684" s="93"/>
      <c r="P684" s="93"/>
    </row>
    <row r="685" spans="2:16">
      <c r="B685" s="93"/>
      <c r="C685" s="93"/>
      <c r="D685" s="93"/>
      <c r="F685" s="93"/>
      <c r="H685" s="93"/>
      <c r="J685" s="93"/>
      <c r="L685" s="93"/>
      <c r="N685" s="93"/>
      <c r="P685" s="93"/>
    </row>
    <row r="686" spans="2:16">
      <c r="B686" s="93"/>
      <c r="C686" s="93"/>
      <c r="D686" s="93"/>
      <c r="F686" s="93"/>
      <c r="H686" s="93"/>
      <c r="J686" s="93"/>
      <c r="L686" s="93"/>
      <c r="N686" s="93"/>
      <c r="P686" s="93"/>
    </row>
    <row r="687" spans="2:16">
      <c r="B687" s="93"/>
      <c r="C687" s="93"/>
      <c r="D687" s="93"/>
      <c r="F687" s="93"/>
      <c r="H687" s="93"/>
      <c r="J687" s="93"/>
      <c r="L687" s="93"/>
      <c r="N687" s="93"/>
      <c r="P687" s="93"/>
    </row>
    <row r="688" spans="2:16">
      <c r="B688" s="93"/>
      <c r="C688" s="93"/>
      <c r="D688" s="93"/>
      <c r="F688" s="93"/>
      <c r="H688" s="93"/>
      <c r="J688" s="93"/>
      <c r="L688" s="93"/>
      <c r="N688" s="93"/>
      <c r="P688" s="93"/>
    </row>
    <row r="689" spans="2:16">
      <c r="B689" s="93"/>
      <c r="C689" s="93"/>
      <c r="D689" s="93"/>
      <c r="F689" s="93"/>
      <c r="H689" s="93"/>
      <c r="J689" s="93"/>
      <c r="L689" s="93"/>
      <c r="N689" s="93"/>
      <c r="P689" s="93"/>
    </row>
    <row r="690" spans="2:16">
      <c r="B690" s="93"/>
      <c r="C690" s="93"/>
      <c r="D690" s="93"/>
      <c r="F690" s="93"/>
      <c r="H690" s="93"/>
      <c r="J690" s="93"/>
      <c r="L690" s="93"/>
      <c r="N690" s="93"/>
      <c r="P690" s="93"/>
    </row>
    <row r="691" spans="2:16">
      <c r="B691" s="93"/>
      <c r="C691" s="93"/>
      <c r="D691" s="93"/>
      <c r="F691" s="93"/>
      <c r="H691" s="93"/>
      <c r="J691" s="93"/>
      <c r="L691" s="93"/>
      <c r="N691" s="93"/>
      <c r="P691" s="93"/>
    </row>
    <row r="692" spans="2:16">
      <c r="B692" s="93"/>
      <c r="C692" s="93"/>
      <c r="D692" s="93"/>
      <c r="F692" s="93"/>
      <c r="H692" s="93"/>
      <c r="J692" s="93"/>
      <c r="L692" s="93"/>
      <c r="N692" s="93"/>
      <c r="P692" s="93"/>
    </row>
    <row r="693" spans="2:16">
      <c r="B693" s="93"/>
      <c r="C693" s="93"/>
      <c r="D693" s="93"/>
      <c r="F693" s="93"/>
      <c r="H693" s="93"/>
      <c r="J693" s="93"/>
      <c r="L693" s="93"/>
      <c r="N693" s="93"/>
      <c r="P693" s="93"/>
    </row>
    <row r="694" spans="2:16">
      <c r="B694" s="93"/>
      <c r="C694" s="93"/>
      <c r="D694" s="93"/>
      <c r="F694" s="93"/>
      <c r="H694" s="93"/>
      <c r="J694" s="93"/>
      <c r="L694" s="93"/>
      <c r="N694" s="93"/>
      <c r="P694" s="93"/>
    </row>
    <row r="695" spans="2:16">
      <c r="B695" s="93"/>
      <c r="C695" s="93"/>
      <c r="D695" s="93"/>
      <c r="F695" s="93"/>
      <c r="H695" s="93"/>
      <c r="J695" s="93"/>
      <c r="L695" s="93"/>
      <c r="N695" s="93"/>
      <c r="P695" s="93"/>
    </row>
    <row r="696" spans="2:16">
      <c r="B696" s="93"/>
      <c r="C696" s="93"/>
      <c r="D696" s="93"/>
      <c r="F696" s="93"/>
      <c r="H696" s="93"/>
      <c r="J696" s="93"/>
      <c r="L696" s="93"/>
      <c r="N696" s="93"/>
      <c r="P696" s="93"/>
    </row>
    <row r="697" spans="2:16">
      <c r="B697" s="93"/>
      <c r="C697" s="93"/>
      <c r="D697" s="93"/>
      <c r="F697" s="93"/>
      <c r="H697" s="93"/>
      <c r="J697" s="93"/>
      <c r="L697" s="93"/>
      <c r="N697" s="93"/>
      <c r="P697" s="93"/>
    </row>
    <row r="698" spans="2:16">
      <c r="B698" s="93"/>
      <c r="C698" s="93"/>
      <c r="D698" s="93"/>
      <c r="F698" s="93"/>
      <c r="H698" s="93"/>
      <c r="J698" s="93"/>
      <c r="L698" s="93"/>
      <c r="N698" s="93"/>
      <c r="P698" s="93"/>
    </row>
    <row r="699" spans="2:16">
      <c r="B699" s="93"/>
      <c r="C699" s="93"/>
      <c r="D699" s="93"/>
      <c r="F699" s="93"/>
      <c r="H699" s="93"/>
      <c r="J699" s="93"/>
      <c r="L699" s="93"/>
      <c r="N699" s="93"/>
      <c r="P699" s="93"/>
    </row>
    <row r="700" spans="2:16">
      <c r="B700" s="93"/>
      <c r="C700" s="93"/>
      <c r="D700" s="93"/>
      <c r="F700" s="93"/>
      <c r="H700" s="93"/>
      <c r="J700" s="93"/>
      <c r="L700" s="93"/>
      <c r="N700" s="93"/>
      <c r="P700" s="93"/>
    </row>
    <row r="701" spans="2:16">
      <c r="B701" s="93"/>
      <c r="C701" s="93"/>
      <c r="D701" s="93"/>
      <c r="F701" s="93"/>
      <c r="H701" s="93"/>
      <c r="J701" s="93"/>
      <c r="L701" s="93"/>
      <c r="N701" s="93"/>
      <c r="P701" s="93"/>
    </row>
    <row r="702" spans="2:16">
      <c r="B702" s="93"/>
      <c r="C702" s="93"/>
      <c r="D702" s="93"/>
      <c r="F702" s="93"/>
      <c r="H702" s="93"/>
      <c r="J702" s="93"/>
      <c r="L702" s="93"/>
      <c r="N702" s="93"/>
      <c r="P702" s="93"/>
    </row>
    <row r="703" spans="2:16">
      <c r="B703" s="93"/>
      <c r="C703" s="93"/>
      <c r="D703" s="93"/>
      <c r="F703" s="93"/>
      <c r="H703" s="93"/>
      <c r="J703" s="93"/>
      <c r="L703" s="93"/>
      <c r="N703" s="93"/>
      <c r="P703" s="93"/>
    </row>
    <row r="704" spans="2:16">
      <c r="B704" s="93"/>
      <c r="C704" s="93"/>
      <c r="D704" s="93"/>
      <c r="F704" s="93"/>
      <c r="H704" s="93"/>
      <c r="J704" s="93"/>
      <c r="L704" s="93"/>
      <c r="N704" s="93"/>
      <c r="P704" s="93"/>
    </row>
    <row r="705" spans="2:16">
      <c r="B705" s="93"/>
      <c r="C705" s="93"/>
      <c r="D705" s="93"/>
      <c r="F705" s="93"/>
      <c r="H705" s="93"/>
      <c r="J705" s="93"/>
      <c r="L705" s="93"/>
      <c r="N705" s="93"/>
      <c r="P705" s="93"/>
    </row>
    <row r="706" spans="2:16">
      <c r="B706" s="93"/>
      <c r="C706" s="93"/>
      <c r="D706" s="93"/>
      <c r="F706" s="93"/>
      <c r="H706" s="93"/>
      <c r="J706" s="93"/>
      <c r="L706" s="93"/>
      <c r="N706" s="93"/>
      <c r="P706" s="93"/>
    </row>
    <row r="707" spans="2:16">
      <c r="B707" s="93"/>
      <c r="C707" s="93"/>
      <c r="D707" s="93"/>
      <c r="F707" s="93"/>
      <c r="H707" s="93"/>
      <c r="J707" s="93"/>
      <c r="L707" s="93"/>
      <c r="N707" s="93"/>
      <c r="P707" s="93"/>
    </row>
    <row r="708" spans="2:16">
      <c r="B708" s="93"/>
      <c r="C708" s="93"/>
      <c r="D708" s="93"/>
      <c r="F708" s="93"/>
      <c r="H708" s="93"/>
      <c r="J708" s="93"/>
      <c r="L708" s="93"/>
      <c r="N708" s="93"/>
      <c r="P708" s="93"/>
    </row>
    <row r="709" spans="2:16">
      <c r="B709" s="93"/>
      <c r="C709" s="93"/>
      <c r="D709" s="93"/>
      <c r="F709" s="93"/>
      <c r="H709" s="93"/>
      <c r="J709" s="93"/>
      <c r="L709" s="93"/>
      <c r="N709" s="93"/>
      <c r="P709" s="93"/>
    </row>
    <row r="710" spans="2:16">
      <c r="B710" s="93"/>
      <c r="C710" s="93"/>
      <c r="D710" s="93"/>
      <c r="F710" s="93"/>
      <c r="H710" s="93"/>
      <c r="J710" s="93"/>
      <c r="L710" s="93"/>
      <c r="N710" s="93"/>
      <c r="P710" s="93"/>
    </row>
    <row r="711" spans="2:16">
      <c r="B711" s="93"/>
      <c r="C711" s="93"/>
      <c r="D711" s="93"/>
      <c r="F711" s="93"/>
      <c r="H711" s="93"/>
      <c r="J711" s="93"/>
      <c r="L711" s="93"/>
      <c r="N711" s="93"/>
      <c r="P711" s="93"/>
    </row>
    <row r="712" spans="2:16">
      <c r="B712" s="93"/>
      <c r="C712" s="93"/>
      <c r="D712" s="93"/>
      <c r="F712" s="93"/>
      <c r="H712" s="93"/>
      <c r="J712" s="93"/>
      <c r="L712" s="93"/>
      <c r="N712" s="93"/>
      <c r="P712" s="93"/>
    </row>
    <row r="713" spans="2:16">
      <c r="B713" s="93"/>
      <c r="C713" s="93"/>
      <c r="D713" s="93"/>
      <c r="F713" s="93"/>
      <c r="H713" s="93"/>
      <c r="J713" s="93"/>
      <c r="L713" s="93"/>
      <c r="N713" s="93"/>
      <c r="P713" s="93"/>
    </row>
    <row r="714" spans="2:16">
      <c r="B714" s="93"/>
      <c r="C714" s="93"/>
      <c r="D714" s="93"/>
      <c r="F714" s="93"/>
      <c r="H714" s="93"/>
      <c r="J714" s="93"/>
      <c r="L714" s="93"/>
      <c r="N714" s="93"/>
      <c r="P714" s="93"/>
    </row>
    <row r="715" spans="2:16">
      <c r="B715" s="93"/>
      <c r="C715" s="93"/>
      <c r="D715" s="93"/>
      <c r="F715" s="93"/>
      <c r="H715" s="93"/>
      <c r="J715" s="93"/>
      <c r="L715" s="93"/>
      <c r="N715" s="93"/>
      <c r="P715" s="93"/>
    </row>
    <row r="716" spans="2:16">
      <c r="B716" s="93"/>
      <c r="C716" s="93"/>
      <c r="D716" s="93"/>
      <c r="F716" s="93"/>
      <c r="H716" s="93"/>
      <c r="J716" s="93"/>
      <c r="L716" s="93"/>
      <c r="N716" s="93"/>
      <c r="P716" s="93"/>
    </row>
    <row r="717" spans="2:16">
      <c r="B717" s="93"/>
      <c r="C717" s="93"/>
      <c r="D717" s="93"/>
      <c r="F717" s="93"/>
      <c r="H717" s="93"/>
      <c r="J717" s="93"/>
      <c r="L717" s="93"/>
      <c r="N717" s="93"/>
      <c r="P717" s="93"/>
    </row>
    <row r="718" spans="2:16">
      <c r="B718" s="93"/>
      <c r="C718" s="93"/>
      <c r="D718" s="93"/>
      <c r="F718" s="93"/>
      <c r="H718" s="93"/>
      <c r="J718" s="93"/>
      <c r="L718" s="93"/>
      <c r="N718" s="93"/>
      <c r="P718" s="93"/>
    </row>
    <row r="719" spans="2:16">
      <c r="B719" s="93"/>
      <c r="C719" s="93"/>
      <c r="D719" s="93"/>
      <c r="F719" s="93"/>
      <c r="H719" s="93"/>
      <c r="J719" s="93"/>
      <c r="L719" s="93"/>
      <c r="N719" s="93"/>
      <c r="P719" s="93"/>
    </row>
    <row r="720" spans="2:16">
      <c r="B720" s="93"/>
      <c r="C720" s="93"/>
      <c r="D720" s="93"/>
      <c r="F720" s="93"/>
      <c r="H720" s="93"/>
      <c r="J720" s="93"/>
      <c r="L720" s="93"/>
      <c r="N720" s="93"/>
      <c r="P720" s="93"/>
    </row>
    <row r="721" spans="2:16">
      <c r="B721" s="93"/>
      <c r="C721" s="93"/>
      <c r="D721" s="93"/>
      <c r="F721" s="93"/>
      <c r="H721" s="93"/>
      <c r="J721" s="93"/>
      <c r="L721" s="93"/>
      <c r="N721" s="93"/>
      <c r="P721" s="93"/>
    </row>
    <row r="722" spans="2:16">
      <c r="B722" s="93"/>
      <c r="C722" s="93"/>
      <c r="D722" s="93"/>
      <c r="F722" s="93"/>
      <c r="H722" s="93"/>
      <c r="J722" s="93"/>
      <c r="L722" s="93"/>
      <c r="N722" s="93"/>
      <c r="P722" s="93"/>
    </row>
    <row r="723" spans="2:16">
      <c r="B723" s="93"/>
      <c r="C723" s="93"/>
      <c r="D723" s="93"/>
      <c r="F723" s="93"/>
      <c r="H723" s="93"/>
      <c r="J723" s="93"/>
      <c r="L723" s="93"/>
      <c r="N723" s="93"/>
      <c r="P723" s="93"/>
    </row>
    <row r="724" spans="2:16">
      <c r="B724" s="93"/>
      <c r="C724" s="93"/>
      <c r="D724" s="93"/>
      <c r="F724" s="93"/>
      <c r="H724" s="93"/>
      <c r="J724" s="93"/>
      <c r="L724" s="93"/>
      <c r="N724" s="93"/>
      <c r="P724" s="93"/>
    </row>
    <row r="725" spans="2:16">
      <c r="B725" s="93"/>
      <c r="C725" s="93"/>
      <c r="D725" s="93"/>
      <c r="F725" s="93"/>
      <c r="H725" s="93"/>
      <c r="J725" s="93"/>
      <c r="L725" s="93"/>
      <c r="N725" s="93"/>
      <c r="P725" s="93"/>
    </row>
    <row r="726" spans="2:16">
      <c r="B726" s="93"/>
      <c r="C726" s="93"/>
      <c r="D726" s="93"/>
      <c r="F726" s="93"/>
      <c r="H726" s="93"/>
      <c r="J726" s="93"/>
      <c r="L726" s="93"/>
      <c r="N726" s="93"/>
      <c r="P726" s="93"/>
    </row>
    <row r="727" spans="2:16">
      <c r="B727" s="93"/>
      <c r="C727" s="93"/>
      <c r="D727" s="93"/>
      <c r="F727" s="93"/>
      <c r="H727" s="93"/>
      <c r="J727" s="93"/>
      <c r="L727" s="93"/>
      <c r="N727" s="93"/>
      <c r="P727" s="93"/>
    </row>
    <row r="728" spans="2:16">
      <c r="B728" s="93"/>
      <c r="C728" s="93"/>
      <c r="D728" s="93"/>
      <c r="F728" s="93"/>
      <c r="H728" s="93"/>
      <c r="J728" s="93"/>
      <c r="L728" s="93"/>
      <c r="N728" s="93"/>
      <c r="P728" s="93"/>
    </row>
    <row r="729" spans="2:16">
      <c r="B729" s="93"/>
      <c r="C729" s="93"/>
      <c r="D729" s="93"/>
      <c r="F729" s="93"/>
      <c r="H729" s="93"/>
      <c r="J729" s="93"/>
      <c r="L729" s="93"/>
      <c r="N729" s="93"/>
      <c r="P729" s="93"/>
    </row>
    <row r="730" spans="2:16">
      <c r="B730" s="93"/>
      <c r="C730" s="93"/>
      <c r="D730" s="93"/>
      <c r="F730" s="93"/>
      <c r="H730" s="93"/>
      <c r="J730" s="93"/>
      <c r="L730" s="93"/>
      <c r="N730" s="93"/>
      <c r="P730" s="93"/>
    </row>
    <row r="731" spans="2:16">
      <c r="B731" s="93"/>
      <c r="C731" s="93"/>
      <c r="D731" s="93"/>
      <c r="F731" s="93"/>
      <c r="H731" s="93"/>
      <c r="J731" s="93"/>
      <c r="L731" s="93"/>
      <c r="N731" s="93"/>
      <c r="P731" s="93"/>
    </row>
    <row r="732" spans="2:16">
      <c r="B732" s="93"/>
      <c r="C732" s="93"/>
      <c r="D732" s="93"/>
      <c r="F732" s="93"/>
      <c r="H732" s="93"/>
      <c r="J732" s="93"/>
      <c r="L732" s="93"/>
      <c r="N732" s="93"/>
      <c r="P732" s="93"/>
    </row>
    <row r="733" spans="2:16">
      <c r="B733" s="93"/>
      <c r="C733" s="93"/>
      <c r="D733" s="93"/>
      <c r="F733" s="93"/>
      <c r="H733" s="93"/>
      <c r="J733" s="93"/>
      <c r="L733" s="93"/>
      <c r="N733" s="93"/>
      <c r="P733" s="93"/>
    </row>
    <row r="734" spans="2:16">
      <c r="B734" s="93"/>
      <c r="C734" s="93"/>
      <c r="D734" s="93"/>
      <c r="F734" s="93"/>
      <c r="H734" s="93"/>
      <c r="J734" s="93"/>
      <c r="L734" s="93"/>
      <c r="N734" s="93"/>
      <c r="P734" s="93"/>
    </row>
    <row r="735" spans="2:16">
      <c r="B735" s="93"/>
      <c r="C735" s="93"/>
      <c r="D735" s="93"/>
      <c r="F735" s="93"/>
      <c r="H735" s="93"/>
      <c r="J735" s="93"/>
      <c r="L735" s="93"/>
      <c r="N735" s="93"/>
      <c r="P735" s="93"/>
    </row>
    <row r="736" spans="2:16">
      <c r="B736" s="93"/>
      <c r="C736" s="93"/>
      <c r="D736" s="93"/>
      <c r="F736" s="93"/>
      <c r="H736" s="93"/>
      <c r="J736" s="93"/>
      <c r="L736" s="93"/>
      <c r="N736" s="93"/>
      <c r="P736" s="93"/>
    </row>
    <row r="737" spans="2:16">
      <c r="B737" s="93"/>
      <c r="C737" s="93"/>
      <c r="D737" s="93"/>
      <c r="F737" s="93"/>
      <c r="H737" s="93"/>
      <c r="J737" s="93"/>
      <c r="L737" s="93"/>
      <c r="N737" s="93"/>
      <c r="P737" s="93"/>
    </row>
    <row r="738" spans="2:16">
      <c r="B738" s="93"/>
      <c r="C738" s="93"/>
      <c r="D738" s="93"/>
      <c r="F738" s="93"/>
      <c r="H738" s="93"/>
      <c r="J738" s="93"/>
      <c r="L738" s="93"/>
      <c r="N738" s="93"/>
      <c r="P738" s="93"/>
    </row>
    <row r="739" spans="2:16">
      <c r="B739" s="93"/>
      <c r="C739" s="93"/>
      <c r="D739" s="93"/>
      <c r="F739" s="93"/>
      <c r="H739" s="93"/>
      <c r="J739" s="93"/>
      <c r="L739" s="93"/>
      <c r="N739" s="93"/>
      <c r="P739" s="93"/>
    </row>
    <row r="740" spans="2:16">
      <c r="B740" s="93"/>
      <c r="C740" s="93"/>
      <c r="D740" s="93"/>
      <c r="F740" s="93"/>
      <c r="H740" s="93"/>
      <c r="J740" s="93"/>
      <c r="L740" s="93"/>
      <c r="N740" s="93"/>
      <c r="P740" s="93"/>
    </row>
    <row r="741" spans="2:16">
      <c r="B741" s="93"/>
      <c r="C741" s="93"/>
      <c r="D741" s="93"/>
      <c r="F741" s="93"/>
      <c r="H741" s="93"/>
      <c r="J741" s="93"/>
      <c r="L741" s="93"/>
      <c r="N741" s="93"/>
      <c r="P741" s="93"/>
    </row>
    <row r="742" spans="2:16">
      <c r="B742" s="93"/>
      <c r="C742" s="93"/>
      <c r="D742" s="93"/>
      <c r="F742" s="93"/>
      <c r="H742" s="93"/>
      <c r="J742" s="93"/>
      <c r="L742" s="93"/>
      <c r="N742" s="93"/>
      <c r="P742" s="93"/>
    </row>
    <row r="743" spans="2:16">
      <c r="B743" s="93"/>
      <c r="C743" s="93"/>
      <c r="D743" s="93"/>
      <c r="F743" s="93"/>
      <c r="H743" s="93"/>
      <c r="J743" s="93"/>
      <c r="L743" s="93"/>
      <c r="N743" s="93"/>
      <c r="P743" s="93"/>
    </row>
    <row r="744" spans="2:16">
      <c r="B744" s="93"/>
      <c r="C744" s="93"/>
      <c r="D744" s="93"/>
      <c r="F744" s="93"/>
      <c r="H744" s="93"/>
      <c r="J744" s="93"/>
      <c r="L744" s="93"/>
      <c r="N744" s="93"/>
      <c r="P744" s="93"/>
    </row>
    <row r="745" spans="2:16">
      <c r="B745" s="93"/>
      <c r="C745" s="93"/>
      <c r="D745" s="93"/>
      <c r="F745" s="93"/>
      <c r="H745" s="93"/>
      <c r="J745" s="93"/>
      <c r="L745" s="93"/>
      <c r="N745" s="93"/>
      <c r="P745" s="93"/>
    </row>
    <row r="746" spans="2:16">
      <c r="B746" s="93"/>
      <c r="C746" s="93"/>
      <c r="D746" s="93"/>
      <c r="F746" s="93"/>
      <c r="H746" s="93"/>
      <c r="J746" s="93"/>
      <c r="L746" s="93"/>
      <c r="N746" s="93"/>
      <c r="P746" s="93"/>
    </row>
    <row r="747" spans="2:16">
      <c r="B747" s="93"/>
      <c r="C747" s="93"/>
      <c r="D747" s="93"/>
      <c r="F747" s="93"/>
      <c r="H747" s="93"/>
      <c r="J747" s="93"/>
      <c r="L747" s="93"/>
      <c r="N747" s="93"/>
      <c r="P747" s="93"/>
    </row>
    <row r="748" spans="2:16">
      <c r="B748" s="93"/>
      <c r="C748" s="93"/>
      <c r="D748" s="93"/>
      <c r="F748" s="93"/>
      <c r="H748" s="93"/>
      <c r="J748" s="93"/>
      <c r="L748" s="93"/>
      <c r="N748" s="93"/>
      <c r="P748" s="93"/>
    </row>
    <row r="749" spans="2:16">
      <c r="B749" s="93"/>
      <c r="C749" s="93"/>
      <c r="D749" s="93"/>
      <c r="F749" s="93"/>
      <c r="H749" s="93"/>
      <c r="J749" s="93"/>
      <c r="L749" s="93"/>
      <c r="N749" s="93"/>
      <c r="P749" s="93"/>
    </row>
    <row r="750" spans="2:16">
      <c r="B750" s="93"/>
      <c r="C750" s="93"/>
      <c r="D750" s="93"/>
      <c r="F750" s="93"/>
      <c r="H750" s="93"/>
      <c r="J750" s="93"/>
      <c r="L750" s="93"/>
      <c r="N750" s="93"/>
      <c r="P750" s="93"/>
    </row>
    <row r="751" spans="2:16">
      <c r="B751" s="93"/>
      <c r="C751" s="93"/>
      <c r="D751" s="93"/>
      <c r="F751" s="93"/>
      <c r="H751" s="93"/>
      <c r="J751" s="93"/>
      <c r="L751" s="93"/>
      <c r="N751" s="93"/>
      <c r="P751" s="93"/>
    </row>
    <row r="752" spans="2:16">
      <c r="B752" s="93"/>
      <c r="C752" s="93"/>
      <c r="D752" s="93"/>
      <c r="F752" s="93"/>
      <c r="H752" s="93"/>
      <c r="J752" s="93"/>
      <c r="L752" s="93"/>
      <c r="N752" s="93"/>
      <c r="P752" s="93"/>
    </row>
    <row r="753" spans="2:16">
      <c r="B753" s="93"/>
      <c r="C753" s="93"/>
      <c r="D753" s="93"/>
      <c r="F753" s="93"/>
      <c r="H753" s="93"/>
      <c r="J753" s="93"/>
      <c r="L753" s="93"/>
      <c r="N753" s="93"/>
      <c r="P753" s="93"/>
    </row>
    <row r="754" spans="2:16">
      <c r="B754" s="93"/>
      <c r="C754" s="93"/>
      <c r="D754" s="93"/>
      <c r="F754" s="93"/>
      <c r="H754" s="93"/>
      <c r="J754" s="93"/>
      <c r="L754" s="93"/>
      <c r="N754" s="93"/>
      <c r="P754" s="93"/>
    </row>
    <row r="755" spans="2:16">
      <c r="B755" s="93"/>
      <c r="C755" s="93"/>
      <c r="D755" s="93"/>
      <c r="F755" s="93"/>
      <c r="H755" s="93"/>
      <c r="J755" s="93"/>
      <c r="L755" s="93"/>
      <c r="N755" s="93"/>
      <c r="P755" s="93"/>
    </row>
    <row r="756" spans="2:16">
      <c r="B756" s="93"/>
      <c r="C756" s="93"/>
      <c r="D756" s="93"/>
      <c r="F756" s="93"/>
      <c r="H756" s="93"/>
      <c r="J756" s="93"/>
      <c r="L756" s="93"/>
      <c r="N756" s="93"/>
      <c r="P756" s="93"/>
    </row>
    <row r="757" spans="2:16">
      <c r="B757" s="93"/>
      <c r="C757" s="93"/>
      <c r="D757" s="93"/>
      <c r="F757" s="93"/>
      <c r="H757" s="93"/>
      <c r="J757" s="93"/>
      <c r="L757" s="93"/>
      <c r="N757" s="93"/>
      <c r="P757" s="93"/>
    </row>
    <row r="758" spans="2:16">
      <c r="B758" s="93"/>
      <c r="C758" s="93"/>
      <c r="D758" s="93"/>
      <c r="F758" s="93"/>
      <c r="H758" s="93"/>
      <c r="J758" s="93"/>
      <c r="L758" s="93"/>
      <c r="N758" s="93"/>
      <c r="P758" s="93"/>
    </row>
    <row r="759" spans="2:16">
      <c r="B759" s="93"/>
      <c r="C759" s="93"/>
      <c r="D759" s="93"/>
      <c r="F759" s="93"/>
      <c r="H759" s="93"/>
      <c r="J759" s="93"/>
      <c r="L759" s="93"/>
      <c r="N759" s="93"/>
      <c r="P759" s="93"/>
    </row>
    <row r="760" spans="2:16">
      <c r="B760" s="93"/>
      <c r="C760" s="93"/>
      <c r="D760" s="93"/>
      <c r="F760" s="93"/>
      <c r="H760" s="93"/>
      <c r="J760" s="93"/>
      <c r="L760" s="93"/>
      <c r="N760" s="93"/>
      <c r="P760" s="93"/>
    </row>
    <row r="761" spans="2:16">
      <c r="B761" s="93"/>
      <c r="C761" s="93"/>
      <c r="D761" s="93"/>
      <c r="F761" s="93"/>
      <c r="H761" s="93"/>
      <c r="J761" s="93"/>
      <c r="L761" s="93"/>
      <c r="N761" s="93"/>
      <c r="P761" s="93"/>
    </row>
    <row r="762" spans="2:16">
      <c r="B762" s="93"/>
      <c r="C762" s="93"/>
      <c r="D762" s="93"/>
      <c r="F762" s="93"/>
      <c r="H762" s="93"/>
      <c r="J762" s="93"/>
      <c r="L762" s="93"/>
      <c r="N762" s="93"/>
      <c r="P762" s="93"/>
    </row>
    <row r="763" spans="2:16">
      <c r="B763" s="93"/>
      <c r="C763" s="93"/>
      <c r="D763" s="93"/>
      <c r="F763" s="93"/>
      <c r="H763" s="93"/>
      <c r="J763" s="93"/>
      <c r="L763" s="93"/>
      <c r="N763" s="93"/>
      <c r="P763" s="93"/>
    </row>
    <row r="764" spans="2:16">
      <c r="B764" s="93"/>
      <c r="C764" s="93"/>
      <c r="D764" s="93"/>
      <c r="F764" s="93"/>
      <c r="H764" s="93"/>
      <c r="J764" s="93"/>
      <c r="L764" s="93"/>
      <c r="N764" s="93"/>
      <c r="P764" s="93"/>
    </row>
    <row r="765" spans="2:16">
      <c r="B765" s="93"/>
      <c r="C765" s="93"/>
      <c r="D765" s="93"/>
      <c r="F765" s="93"/>
      <c r="H765" s="93"/>
      <c r="J765" s="93"/>
      <c r="L765" s="93"/>
      <c r="N765" s="93"/>
      <c r="P765" s="93"/>
    </row>
    <row r="766" spans="2:16">
      <c r="B766" s="93"/>
      <c r="C766" s="93"/>
      <c r="D766" s="93"/>
      <c r="F766" s="93"/>
      <c r="H766" s="93"/>
      <c r="J766" s="93"/>
      <c r="L766" s="93"/>
      <c r="N766" s="93"/>
      <c r="P766" s="93"/>
    </row>
    <row r="767" spans="2:16">
      <c r="B767" s="93"/>
      <c r="C767" s="93"/>
      <c r="D767" s="93"/>
      <c r="F767" s="93"/>
      <c r="H767" s="93"/>
      <c r="J767" s="93"/>
      <c r="L767" s="93"/>
      <c r="N767" s="93"/>
      <c r="P767" s="93"/>
    </row>
    <row r="768" spans="2:16">
      <c r="B768" s="93"/>
      <c r="C768" s="93"/>
      <c r="D768" s="93"/>
      <c r="F768" s="93"/>
      <c r="H768" s="93"/>
      <c r="J768" s="93"/>
      <c r="L768" s="93"/>
      <c r="N768" s="93"/>
      <c r="P768" s="93"/>
    </row>
    <row r="769" spans="2:16">
      <c r="B769" s="93"/>
      <c r="C769" s="93"/>
      <c r="D769" s="93"/>
      <c r="F769" s="93"/>
      <c r="H769" s="93"/>
      <c r="J769" s="93"/>
      <c r="L769" s="93"/>
      <c r="N769" s="93"/>
      <c r="P769" s="93"/>
    </row>
    <row r="770" spans="2:16">
      <c r="B770" s="93"/>
      <c r="C770" s="93"/>
      <c r="D770" s="93"/>
      <c r="F770" s="93"/>
      <c r="H770" s="93"/>
      <c r="J770" s="93"/>
      <c r="L770" s="93"/>
      <c r="N770" s="93"/>
      <c r="P770" s="93"/>
    </row>
    <row r="771" spans="2:16">
      <c r="B771" s="93"/>
      <c r="C771" s="93"/>
      <c r="D771" s="93"/>
      <c r="F771" s="93"/>
      <c r="H771" s="93"/>
      <c r="J771" s="93"/>
      <c r="L771" s="93"/>
      <c r="N771" s="93"/>
      <c r="P771" s="93"/>
    </row>
    <row r="772" spans="2:16">
      <c r="B772" s="93"/>
      <c r="C772" s="93"/>
      <c r="D772" s="93"/>
      <c r="F772" s="93"/>
      <c r="H772" s="93"/>
      <c r="J772" s="93"/>
      <c r="L772" s="93"/>
      <c r="N772" s="93"/>
      <c r="P772" s="93"/>
    </row>
    <row r="773" spans="2:16">
      <c r="B773" s="93"/>
      <c r="C773" s="93"/>
      <c r="D773" s="93"/>
      <c r="F773" s="93"/>
      <c r="H773" s="93"/>
      <c r="J773" s="93"/>
      <c r="L773" s="93"/>
      <c r="N773" s="93"/>
      <c r="P773" s="93"/>
    </row>
    <row r="774" spans="2:16">
      <c r="B774" s="93"/>
      <c r="C774" s="93"/>
      <c r="D774" s="93"/>
      <c r="F774" s="93"/>
      <c r="H774" s="93"/>
      <c r="J774" s="93"/>
      <c r="L774" s="93"/>
      <c r="N774" s="93"/>
      <c r="P774" s="93"/>
    </row>
    <row r="775" spans="2:16">
      <c r="B775" s="93"/>
      <c r="C775" s="93"/>
      <c r="D775" s="93"/>
      <c r="F775" s="93"/>
      <c r="H775" s="93"/>
      <c r="J775" s="93"/>
      <c r="L775" s="93"/>
      <c r="N775" s="93"/>
      <c r="P775" s="93"/>
    </row>
    <row r="776" spans="2:16">
      <c r="B776" s="93"/>
      <c r="C776" s="93"/>
      <c r="D776" s="93"/>
      <c r="F776" s="93"/>
      <c r="H776" s="93"/>
      <c r="J776" s="93"/>
      <c r="L776" s="93"/>
      <c r="N776" s="93"/>
      <c r="P776" s="93"/>
    </row>
    <row r="777" spans="2:16">
      <c r="B777" s="93"/>
      <c r="C777" s="93"/>
      <c r="D777" s="93"/>
      <c r="F777" s="93"/>
      <c r="H777" s="93"/>
      <c r="J777" s="93"/>
      <c r="L777" s="93"/>
      <c r="N777" s="93"/>
      <c r="P777" s="93"/>
    </row>
    <row r="778" spans="2:16">
      <c r="B778" s="93"/>
      <c r="C778" s="93"/>
      <c r="D778" s="93"/>
      <c r="F778" s="93"/>
      <c r="H778" s="93"/>
      <c r="J778" s="93"/>
      <c r="L778" s="93"/>
      <c r="N778" s="93"/>
      <c r="P778" s="93"/>
    </row>
    <row r="779" spans="2:16">
      <c r="B779" s="93"/>
      <c r="C779" s="93"/>
      <c r="D779" s="93"/>
      <c r="F779" s="93"/>
      <c r="H779" s="93"/>
      <c r="J779" s="93"/>
      <c r="L779" s="93"/>
      <c r="N779" s="93"/>
      <c r="P779" s="93"/>
    </row>
    <row r="780" spans="2:16">
      <c r="B780" s="93"/>
      <c r="C780" s="93"/>
      <c r="D780" s="93"/>
      <c r="F780" s="93"/>
      <c r="H780" s="93"/>
      <c r="J780" s="93"/>
      <c r="L780" s="93"/>
      <c r="N780" s="93"/>
      <c r="P780" s="93"/>
    </row>
    <row r="781" spans="2:16">
      <c r="B781" s="93"/>
      <c r="C781" s="93"/>
      <c r="D781" s="93"/>
      <c r="F781" s="93"/>
      <c r="H781" s="93"/>
      <c r="J781" s="93"/>
      <c r="L781" s="93"/>
      <c r="N781" s="93"/>
      <c r="P781" s="93"/>
    </row>
    <row r="782" spans="2:16">
      <c r="B782" s="93"/>
      <c r="C782" s="93"/>
      <c r="D782" s="93"/>
      <c r="F782" s="93"/>
      <c r="H782" s="93"/>
      <c r="J782" s="93"/>
      <c r="L782" s="93"/>
      <c r="N782" s="93"/>
      <c r="P782" s="93"/>
    </row>
    <row r="783" spans="2:16">
      <c r="B783" s="93"/>
      <c r="C783" s="93"/>
      <c r="D783" s="93"/>
      <c r="F783" s="93"/>
      <c r="H783" s="93"/>
      <c r="J783" s="93"/>
      <c r="L783" s="93"/>
      <c r="N783" s="93"/>
      <c r="P783" s="93"/>
    </row>
    <row r="784" spans="2:16">
      <c r="B784" s="93"/>
      <c r="C784" s="93"/>
      <c r="D784" s="93"/>
      <c r="F784" s="93"/>
      <c r="H784" s="93"/>
      <c r="J784" s="93"/>
      <c r="L784" s="93"/>
      <c r="N784" s="93"/>
      <c r="P784" s="93"/>
    </row>
    <row r="785" spans="2:16">
      <c r="B785" s="93"/>
      <c r="C785" s="93"/>
      <c r="D785" s="93"/>
      <c r="F785" s="93"/>
      <c r="H785" s="93"/>
      <c r="J785" s="93"/>
      <c r="L785" s="93"/>
      <c r="N785" s="93"/>
      <c r="P785" s="93"/>
    </row>
    <row r="786" spans="2:16">
      <c r="B786" s="93"/>
      <c r="C786" s="93"/>
      <c r="D786" s="93"/>
      <c r="F786" s="93"/>
      <c r="H786" s="93"/>
      <c r="J786" s="93"/>
      <c r="L786" s="93"/>
      <c r="N786" s="93"/>
      <c r="P786" s="93"/>
    </row>
    <row r="787" spans="2:16">
      <c r="B787" s="93"/>
      <c r="C787" s="93"/>
      <c r="D787" s="93"/>
      <c r="F787" s="93"/>
      <c r="H787" s="93"/>
      <c r="J787" s="93"/>
      <c r="L787" s="93"/>
      <c r="N787" s="93"/>
      <c r="P787" s="93"/>
    </row>
    <row r="788" spans="2:16">
      <c r="B788" s="93"/>
      <c r="C788" s="93"/>
      <c r="D788" s="93"/>
      <c r="F788" s="93"/>
      <c r="H788" s="93"/>
      <c r="J788" s="93"/>
      <c r="L788" s="93"/>
      <c r="N788" s="93"/>
      <c r="P788" s="93"/>
    </row>
    <row r="789" spans="2:16">
      <c r="B789" s="93"/>
      <c r="C789" s="93"/>
      <c r="D789" s="93"/>
      <c r="F789" s="93"/>
      <c r="H789" s="93"/>
      <c r="J789" s="93"/>
      <c r="L789" s="93"/>
      <c r="N789" s="93"/>
      <c r="P789" s="93"/>
    </row>
    <row r="790" spans="2:16">
      <c r="B790" s="93"/>
      <c r="C790" s="93"/>
      <c r="D790" s="93"/>
      <c r="F790" s="93"/>
      <c r="H790" s="93"/>
      <c r="J790" s="93"/>
      <c r="L790" s="93"/>
      <c r="N790" s="93"/>
      <c r="P790" s="93"/>
    </row>
    <row r="791" spans="2:16">
      <c r="B791" s="93"/>
      <c r="C791" s="93"/>
      <c r="D791" s="93"/>
      <c r="F791" s="93"/>
      <c r="H791" s="93"/>
      <c r="J791" s="93"/>
      <c r="L791" s="93"/>
      <c r="N791" s="93"/>
      <c r="P791" s="93"/>
    </row>
    <row r="792" spans="2:16">
      <c r="B792" s="93"/>
      <c r="C792" s="93"/>
      <c r="D792" s="93"/>
      <c r="F792" s="93"/>
      <c r="H792" s="93"/>
      <c r="J792" s="93"/>
      <c r="L792" s="93"/>
      <c r="N792" s="93"/>
      <c r="P792" s="93"/>
    </row>
    <row r="793" spans="2:16">
      <c r="B793" s="93"/>
      <c r="C793" s="93"/>
      <c r="D793" s="93"/>
      <c r="F793" s="93"/>
      <c r="H793" s="93"/>
      <c r="J793" s="93"/>
      <c r="L793" s="93"/>
      <c r="N793" s="93"/>
      <c r="P793" s="93"/>
    </row>
    <row r="794" spans="2:16">
      <c r="B794" s="93"/>
      <c r="C794" s="93"/>
      <c r="D794" s="93"/>
      <c r="F794" s="93"/>
      <c r="H794" s="93"/>
      <c r="J794" s="93"/>
      <c r="L794" s="93"/>
      <c r="N794" s="93"/>
      <c r="P794" s="93"/>
    </row>
    <row r="795" spans="2:16">
      <c r="B795" s="93"/>
      <c r="C795" s="93"/>
      <c r="D795" s="93"/>
      <c r="F795" s="93"/>
      <c r="H795" s="93"/>
      <c r="J795" s="93"/>
      <c r="L795" s="93"/>
      <c r="N795" s="93"/>
      <c r="P795" s="93"/>
    </row>
    <row r="796" spans="2:16">
      <c r="B796" s="93"/>
      <c r="C796" s="93"/>
      <c r="D796" s="93"/>
      <c r="F796" s="93"/>
      <c r="H796" s="93"/>
      <c r="J796" s="93"/>
      <c r="L796" s="93"/>
      <c r="N796" s="93"/>
      <c r="P796" s="93"/>
    </row>
    <row r="797" spans="2:16">
      <c r="B797" s="93"/>
      <c r="C797" s="93"/>
      <c r="D797" s="93"/>
      <c r="F797" s="93"/>
      <c r="H797" s="93"/>
      <c r="J797" s="93"/>
      <c r="L797" s="93"/>
      <c r="N797" s="93"/>
      <c r="P797" s="93"/>
    </row>
    <row r="798" spans="2:16">
      <c r="B798" s="93"/>
      <c r="C798" s="93"/>
      <c r="D798" s="93"/>
      <c r="F798" s="93"/>
      <c r="H798" s="93"/>
      <c r="J798" s="93"/>
      <c r="L798" s="93"/>
      <c r="N798" s="93"/>
      <c r="P798" s="93"/>
    </row>
    <row r="799" spans="2:16">
      <c r="B799" s="93"/>
      <c r="C799" s="93"/>
      <c r="D799" s="93"/>
      <c r="F799" s="93"/>
      <c r="H799" s="93"/>
      <c r="J799" s="93"/>
      <c r="L799" s="93"/>
      <c r="N799" s="93"/>
      <c r="P799" s="93"/>
    </row>
    <row r="800" spans="2:16">
      <c r="B800" s="93"/>
      <c r="C800" s="93"/>
      <c r="D800" s="93"/>
      <c r="F800" s="93"/>
      <c r="H800" s="93"/>
      <c r="J800" s="93"/>
      <c r="L800" s="93"/>
      <c r="N800" s="93"/>
      <c r="P800" s="93"/>
    </row>
    <row r="801" spans="2:16">
      <c r="B801" s="93"/>
      <c r="C801" s="93"/>
      <c r="D801" s="93"/>
      <c r="F801" s="93"/>
      <c r="H801" s="93"/>
      <c r="J801" s="93"/>
      <c r="L801" s="93"/>
      <c r="N801" s="93"/>
      <c r="P801" s="93"/>
    </row>
    <row r="802" spans="2:16">
      <c r="B802" s="93"/>
      <c r="C802" s="93"/>
      <c r="D802" s="93"/>
      <c r="F802" s="93"/>
      <c r="H802" s="93"/>
      <c r="J802" s="93"/>
      <c r="L802" s="93"/>
      <c r="N802" s="93"/>
      <c r="P802" s="93"/>
    </row>
    <row r="803" spans="2:16">
      <c r="B803" s="93"/>
      <c r="C803" s="93"/>
      <c r="D803" s="93"/>
      <c r="F803" s="93"/>
      <c r="H803" s="93"/>
      <c r="J803" s="93"/>
      <c r="L803" s="93"/>
      <c r="N803" s="93"/>
      <c r="P803" s="93"/>
    </row>
    <row r="804" spans="2:16">
      <c r="B804" s="93"/>
      <c r="C804" s="93"/>
      <c r="D804" s="93"/>
      <c r="F804" s="93"/>
      <c r="H804" s="93"/>
      <c r="J804" s="93"/>
      <c r="L804" s="93"/>
      <c r="N804" s="93"/>
      <c r="P804" s="93"/>
    </row>
    <row r="805" spans="2:16">
      <c r="B805" s="93"/>
      <c r="C805" s="93"/>
      <c r="D805" s="93"/>
      <c r="F805" s="93"/>
      <c r="H805" s="93"/>
      <c r="J805" s="93"/>
      <c r="L805" s="93"/>
      <c r="N805" s="93"/>
      <c r="P805" s="93"/>
    </row>
    <row r="806" spans="2:16">
      <c r="B806" s="93"/>
      <c r="C806" s="93"/>
      <c r="D806" s="93"/>
      <c r="F806" s="93"/>
      <c r="H806" s="93"/>
      <c r="J806" s="93"/>
      <c r="L806" s="93"/>
      <c r="N806" s="93"/>
      <c r="P806" s="93"/>
    </row>
    <row r="807" spans="2:16">
      <c r="B807" s="93"/>
      <c r="C807" s="93"/>
      <c r="D807" s="93"/>
      <c r="F807" s="93"/>
      <c r="H807" s="93"/>
      <c r="J807" s="93"/>
      <c r="L807" s="93"/>
      <c r="N807" s="93"/>
      <c r="P807" s="93"/>
    </row>
    <row r="808" spans="2:16">
      <c r="B808" s="93"/>
      <c r="C808" s="93"/>
      <c r="D808" s="93"/>
      <c r="F808" s="93"/>
      <c r="H808" s="93"/>
      <c r="J808" s="93"/>
      <c r="L808" s="93"/>
      <c r="N808" s="93"/>
      <c r="P808" s="93"/>
    </row>
    <row r="809" spans="2:16">
      <c r="B809" s="93"/>
      <c r="C809" s="93"/>
      <c r="D809" s="93"/>
      <c r="F809" s="93"/>
      <c r="H809" s="93"/>
      <c r="J809" s="93"/>
      <c r="L809" s="93"/>
      <c r="N809" s="93"/>
      <c r="P809" s="93"/>
    </row>
    <row r="810" spans="2:16">
      <c r="B810" s="93"/>
      <c r="C810" s="93"/>
      <c r="D810" s="93"/>
      <c r="F810" s="93"/>
      <c r="H810" s="93"/>
      <c r="J810" s="93"/>
      <c r="L810" s="93"/>
      <c r="N810" s="93"/>
      <c r="P810" s="93"/>
    </row>
    <row r="811" spans="2:16">
      <c r="B811" s="93"/>
      <c r="C811" s="93"/>
      <c r="D811" s="93"/>
      <c r="F811" s="93"/>
      <c r="H811" s="93"/>
      <c r="J811" s="93"/>
      <c r="L811" s="93"/>
      <c r="N811" s="93"/>
      <c r="P811" s="93"/>
    </row>
    <row r="812" spans="2:16">
      <c r="B812" s="93"/>
      <c r="C812" s="93"/>
      <c r="D812" s="93"/>
      <c r="F812" s="93"/>
      <c r="H812" s="93"/>
      <c r="J812" s="93"/>
      <c r="L812" s="93"/>
      <c r="N812" s="93"/>
      <c r="P812" s="93"/>
    </row>
    <row r="813" spans="2:16">
      <c r="B813" s="93"/>
      <c r="C813" s="93"/>
      <c r="D813" s="93"/>
      <c r="F813" s="93"/>
      <c r="H813" s="93"/>
      <c r="J813" s="93"/>
      <c r="L813" s="93"/>
      <c r="N813" s="93"/>
      <c r="P813" s="93"/>
    </row>
    <row r="814" spans="2:16">
      <c r="B814" s="93"/>
      <c r="C814" s="93"/>
      <c r="D814" s="93"/>
      <c r="F814" s="93"/>
      <c r="H814" s="93"/>
      <c r="J814" s="93"/>
      <c r="L814" s="93"/>
      <c r="N814" s="93"/>
      <c r="P814" s="93"/>
    </row>
    <row r="815" spans="2:16">
      <c r="B815" s="93"/>
      <c r="C815" s="93"/>
      <c r="D815" s="93"/>
      <c r="F815" s="93"/>
      <c r="H815" s="93"/>
      <c r="J815" s="93"/>
      <c r="L815" s="93"/>
      <c r="N815" s="93"/>
      <c r="P815" s="93"/>
    </row>
    <row r="816" spans="2:16">
      <c r="B816" s="93"/>
      <c r="C816" s="93"/>
      <c r="D816" s="93"/>
      <c r="F816" s="93"/>
      <c r="H816" s="93"/>
      <c r="J816" s="93"/>
      <c r="L816" s="93"/>
      <c r="N816" s="93"/>
      <c r="P816" s="93"/>
    </row>
    <row r="817" spans="2:16">
      <c r="B817" s="93"/>
      <c r="C817" s="93"/>
      <c r="D817" s="93"/>
      <c r="F817" s="93"/>
      <c r="H817" s="93"/>
      <c r="J817" s="93"/>
      <c r="L817" s="93"/>
      <c r="N817" s="93"/>
      <c r="P817" s="93"/>
    </row>
    <row r="818" spans="2:16">
      <c r="B818" s="93"/>
      <c r="C818" s="93"/>
      <c r="D818" s="93"/>
      <c r="F818" s="93"/>
      <c r="H818" s="93"/>
      <c r="J818" s="93"/>
      <c r="L818" s="93"/>
      <c r="N818" s="93"/>
      <c r="P818" s="93"/>
    </row>
    <row r="819" spans="2:16">
      <c r="B819" s="93"/>
      <c r="C819" s="93"/>
      <c r="D819" s="93"/>
      <c r="F819" s="93"/>
      <c r="H819" s="93"/>
      <c r="J819" s="93"/>
      <c r="L819" s="93"/>
      <c r="N819" s="93"/>
      <c r="P819" s="93"/>
    </row>
    <row r="820" spans="2:16">
      <c r="B820" s="93"/>
      <c r="C820" s="93"/>
      <c r="D820" s="93"/>
      <c r="F820" s="93"/>
      <c r="H820" s="93"/>
      <c r="J820" s="93"/>
      <c r="L820" s="93"/>
      <c r="N820" s="93"/>
      <c r="P820" s="93"/>
    </row>
    <row r="821" spans="2:16">
      <c r="B821" s="93"/>
      <c r="C821" s="93"/>
      <c r="D821" s="93"/>
      <c r="F821" s="93"/>
      <c r="H821" s="93"/>
      <c r="J821" s="93"/>
      <c r="L821" s="93"/>
      <c r="N821" s="93"/>
      <c r="P821" s="93"/>
    </row>
    <row r="822" spans="2:16">
      <c r="B822" s="93"/>
      <c r="C822" s="93"/>
      <c r="D822" s="93"/>
      <c r="F822" s="93"/>
      <c r="H822" s="93"/>
      <c r="J822" s="93"/>
      <c r="L822" s="93"/>
      <c r="N822" s="93"/>
      <c r="P822" s="93"/>
    </row>
    <row r="823" spans="2:16">
      <c r="B823" s="93"/>
      <c r="C823" s="93"/>
      <c r="D823" s="93"/>
      <c r="F823" s="93"/>
      <c r="H823" s="93"/>
      <c r="J823" s="93"/>
      <c r="L823" s="93"/>
      <c r="N823" s="93"/>
      <c r="P823" s="93"/>
    </row>
    <row r="824" spans="2:16">
      <c r="B824" s="93"/>
      <c r="C824" s="93"/>
      <c r="D824" s="93"/>
      <c r="F824" s="93"/>
      <c r="H824" s="93"/>
      <c r="J824" s="93"/>
      <c r="L824" s="93"/>
      <c r="N824" s="93"/>
      <c r="P824" s="93"/>
    </row>
    <row r="825" spans="2:16">
      <c r="B825" s="93"/>
      <c r="C825" s="93"/>
      <c r="D825" s="93"/>
      <c r="F825" s="93"/>
      <c r="H825" s="93"/>
      <c r="J825" s="93"/>
      <c r="L825" s="93"/>
      <c r="N825" s="93"/>
      <c r="P825" s="93"/>
    </row>
    <row r="826" spans="2:16">
      <c r="B826" s="93"/>
      <c r="C826" s="93"/>
      <c r="D826" s="93"/>
      <c r="F826" s="93"/>
      <c r="H826" s="93"/>
      <c r="J826" s="93"/>
      <c r="L826" s="93"/>
      <c r="N826" s="93"/>
      <c r="P826" s="93"/>
    </row>
    <row r="827" spans="2:16">
      <c r="B827" s="93"/>
      <c r="C827" s="93"/>
      <c r="D827" s="93"/>
      <c r="F827" s="93"/>
      <c r="H827" s="93"/>
      <c r="J827" s="93"/>
      <c r="L827" s="93"/>
      <c r="N827" s="93"/>
      <c r="P827" s="93"/>
    </row>
    <row r="828" spans="2:16">
      <c r="B828" s="93"/>
      <c r="C828" s="93"/>
      <c r="D828" s="93"/>
      <c r="F828" s="93"/>
      <c r="H828" s="93"/>
      <c r="J828" s="93"/>
      <c r="L828" s="93"/>
      <c r="N828" s="93"/>
      <c r="P828" s="93"/>
    </row>
    <row r="829" spans="2:16">
      <c r="B829" s="93"/>
      <c r="C829" s="93"/>
      <c r="D829" s="93"/>
      <c r="F829" s="93"/>
      <c r="H829" s="93"/>
      <c r="J829" s="93"/>
      <c r="L829" s="93"/>
      <c r="N829" s="93"/>
      <c r="P829" s="93"/>
    </row>
    <row r="830" spans="2:16">
      <c r="B830" s="93"/>
      <c r="C830" s="93"/>
      <c r="D830" s="93"/>
      <c r="F830" s="93"/>
      <c r="H830" s="93"/>
      <c r="J830" s="93"/>
      <c r="L830" s="93"/>
      <c r="N830" s="93"/>
      <c r="P830" s="93"/>
    </row>
    <row r="831" spans="2:16">
      <c r="B831" s="93"/>
      <c r="C831" s="93"/>
      <c r="D831" s="93"/>
      <c r="F831" s="93"/>
      <c r="H831" s="93"/>
      <c r="J831" s="93"/>
      <c r="L831" s="93"/>
      <c r="N831" s="93"/>
      <c r="P831" s="93"/>
    </row>
    <row r="832" spans="2:16">
      <c r="B832" s="93"/>
      <c r="C832" s="93"/>
      <c r="D832" s="93"/>
      <c r="F832" s="93"/>
      <c r="H832" s="93"/>
      <c r="J832" s="93"/>
      <c r="L832" s="93"/>
      <c r="N832" s="93"/>
      <c r="P832" s="93"/>
    </row>
    <row r="833" spans="2:16">
      <c r="B833" s="93"/>
      <c r="C833" s="93"/>
      <c r="D833" s="93"/>
      <c r="F833" s="93"/>
      <c r="H833" s="93"/>
      <c r="J833" s="93"/>
      <c r="L833" s="93"/>
      <c r="N833" s="93"/>
      <c r="P833" s="93"/>
    </row>
    <row r="834" spans="2:16">
      <c r="B834" s="93"/>
      <c r="C834" s="93"/>
      <c r="D834" s="93"/>
      <c r="F834" s="93"/>
      <c r="H834" s="93"/>
      <c r="J834" s="93"/>
      <c r="L834" s="93"/>
      <c r="N834" s="93"/>
      <c r="P834" s="93"/>
    </row>
    <row r="835" spans="2:16">
      <c r="B835" s="93"/>
      <c r="C835" s="93"/>
      <c r="D835" s="93"/>
      <c r="F835" s="93"/>
      <c r="H835" s="93"/>
      <c r="J835" s="93"/>
      <c r="L835" s="93"/>
      <c r="N835" s="93"/>
      <c r="P835" s="93"/>
    </row>
    <row r="836" spans="2:16">
      <c r="B836" s="93"/>
      <c r="C836" s="93"/>
      <c r="D836" s="93"/>
      <c r="F836" s="93"/>
      <c r="H836" s="93"/>
      <c r="J836" s="93"/>
      <c r="L836" s="93"/>
      <c r="N836" s="93"/>
      <c r="P836" s="93"/>
    </row>
    <row r="837" spans="2:16">
      <c r="B837" s="93"/>
      <c r="C837" s="93"/>
      <c r="D837" s="93"/>
      <c r="F837" s="93"/>
      <c r="H837" s="93"/>
      <c r="J837" s="93"/>
      <c r="L837" s="93"/>
      <c r="N837" s="93"/>
      <c r="P837" s="93"/>
    </row>
    <row r="838" spans="2:16">
      <c r="B838" s="93"/>
      <c r="C838" s="93"/>
      <c r="D838" s="93"/>
      <c r="F838" s="93"/>
      <c r="H838" s="93"/>
      <c r="J838" s="93"/>
      <c r="L838" s="93"/>
      <c r="N838" s="93"/>
      <c r="P838" s="93"/>
    </row>
    <row r="839" spans="2:16">
      <c r="B839" s="93"/>
      <c r="C839" s="93"/>
      <c r="D839" s="93"/>
      <c r="F839" s="93"/>
      <c r="H839" s="93"/>
      <c r="J839" s="93"/>
      <c r="L839" s="93"/>
      <c r="N839" s="93"/>
      <c r="P839" s="93"/>
    </row>
    <row r="840" spans="2:16">
      <c r="B840" s="93"/>
      <c r="C840" s="93"/>
      <c r="D840" s="93"/>
      <c r="F840" s="93"/>
      <c r="H840" s="93"/>
      <c r="J840" s="93"/>
      <c r="L840" s="93"/>
      <c r="N840" s="93"/>
      <c r="P840" s="93"/>
    </row>
    <row r="841" spans="2:16">
      <c r="B841" s="93"/>
      <c r="C841" s="93"/>
      <c r="D841" s="93"/>
      <c r="F841" s="93"/>
      <c r="H841" s="93"/>
      <c r="J841" s="93"/>
      <c r="L841" s="93"/>
      <c r="N841" s="93"/>
      <c r="P841" s="93"/>
    </row>
    <row r="842" spans="2:16">
      <c r="B842" s="93"/>
      <c r="C842" s="93"/>
      <c r="D842" s="93"/>
      <c r="F842" s="93"/>
      <c r="H842" s="93"/>
      <c r="J842" s="93"/>
      <c r="L842" s="93"/>
      <c r="N842" s="93"/>
      <c r="P842" s="93"/>
    </row>
    <row r="843" spans="2:16">
      <c r="B843" s="93"/>
      <c r="C843" s="93"/>
      <c r="D843" s="93"/>
      <c r="F843" s="93"/>
      <c r="H843" s="93"/>
      <c r="J843" s="93"/>
      <c r="L843" s="93"/>
      <c r="N843" s="93"/>
      <c r="P843" s="93"/>
    </row>
    <row r="844" spans="2:16">
      <c r="B844" s="93"/>
      <c r="C844" s="93"/>
      <c r="D844" s="93"/>
      <c r="F844" s="93"/>
      <c r="H844" s="93"/>
      <c r="J844" s="93"/>
      <c r="L844" s="93"/>
      <c r="N844" s="93"/>
      <c r="P844" s="93"/>
    </row>
    <row r="845" spans="2:16">
      <c r="B845" s="93"/>
      <c r="C845" s="93"/>
      <c r="D845" s="93"/>
      <c r="F845" s="93"/>
      <c r="H845" s="93"/>
      <c r="J845" s="93"/>
      <c r="L845" s="93"/>
      <c r="N845" s="93"/>
      <c r="P845" s="93"/>
    </row>
    <row r="846" spans="2:16">
      <c r="B846" s="93"/>
      <c r="C846" s="93"/>
      <c r="D846" s="93"/>
      <c r="F846" s="93"/>
      <c r="H846" s="93"/>
      <c r="J846" s="93"/>
      <c r="L846" s="93"/>
      <c r="N846" s="93"/>
      <c r="P846" s="93"/>
    </row>
    <row r="847" spans="2:16">
      <c r="B847" s="93"/>
      <c r="C847" s="93"/>
      <c r="D847" s="93"/>
      <c r="F847" s="93"/>
      <c r="H847" s="93"/>
      <c r="J847" s="93"/>
      <c r="L847" s="93"/>
      <c r="N847" s="93"/>
      <c r="P847" s="93"/>
    </row>
    <row r="848" spans="2:16">
      <c r="B848" s="93"/>
      <c r="C848" s="93"/>
      <c r="D848" s="93"/>
      <c r="F848" s="93"/>
      <c r="H848" s="93"/>
      <c r="J848" s="93"/>
      <c r="L848" s="93"/>
      <c r="N848" s="93"/>
      <c r="P848" s="93"/>
    </row>
    <row r="849" spans="2:16">
      <c r="B849" s="93"/>
      <c r="C849" s="93"/>
      <c r="D849" s="93"/>
      <c r="F849" s="93"/>
      <c r="H849" s="93"/>
      <c r="J849" s="93"/>
      <c r="L849" s="93"/>
      <c r="N849" s="93"/>
      <c r="P849" s="93"/>
    </row>
    <row r="850" spans="2:16">
      <c r="B850" s="93"/>
      <c r="C850" s="93"/>
      <c r="D850" s="93"/>
      <c r="F850" s="93"/>
      <c r="H850" s="93"/>
      <c r="J850" s="93"/>
      <c r="L850" s="93"/>
      <c r="N850" s="93"/>
      <c r="P850" s="93"/>
    </row>
    <row r="851" spans="2:16">
      <c r="B851" s="93"/>
      <c r="C851" s="93"/>
      <c r="D851" s="93"/>
      <c r="F851" s="93"/>
      <c r="H851" s="93"/>
      <c r="J851" s="93"/>
      <c r="L851" s="93"/>
      <c r="N851" s="93"/>
      <c r="P851" s="93"/>
    </row>
    <row r="852" spans="2:16">
      <c r="B852" s="93"/>
      <c r="C852" s="93"/>
      <c r="D852" s="93"/>
      <c r="F852" s="93"/>
      <c r="H852" s="93"/>
      <c r="J852" s="93"/>
      <c r="L852" s="93"/>
      <c r="N852" s="93"/>
      <c r="P852" s="93"/>
    </row>
    <row r="853" spans="2:16">
      <c r="B853" s="93"/>
      <c r="C853" s="93"/>
      <c r="D853" s="93"/>
      <c r="F853" s="93"/>
      <c r="H853" s="93"/>
      <c r="J853" s="93"/>
      <c r="L853" s="93"/>
      <c r="N853" s="93"/>
      <c r="P853" s="93"/>
    </row>
    <row r="854" spans="2:16">
      <c r="B854" s="93"/>
      <c r="C854" s="93"/>
      <c r="D854" s="93"/>
      <c r="F854" s="93"/>
      <c r="H854" s="93"/>
      <c r="J854" s="93"/>
      <c r="L854" s="93"/>
      <c r="N854" s="93"/>
      <c r="P854" s="93"/>
    </row>
    <row r="855" spans="2:16">
      <c r="B855" s="93"/>
      <c r="C855" s="93"/>
      <c r="D855" s="93"/>
      <c r="F855" s="93"/>
      <c r="H855" s="93"/>
      <c r="J855" s="93"/>
      <c r="L855" s="93"/>
      <c r="N855" s="93"/>
      <c r="P855" s="93"/>
    </row>
    <row r="856" spans="2:16">
      <c r="B856" s="93"/>
      <c r="C856" s="93"/>
      <c r="D856" s="93"/>
      <c r="F856" s="93"/>
      <c r="H856" s="93"/>
      <c r="J856" s="93"/>
      <c r="L856" s="93"/>
      <c r="N856" s="93"/>
      <c r="P856" s="93"/>
    </row>
    <row r="857" spans="2:16">
      <c r="B857" s="93"/>
      <c r="C857" s="93"/>
      <c r="D857" s="93"/>
      <c r="F857" s="93"/>
      <c r="H857" s="93"/>
      <c r="J857" s="93"/>
      <c r="L857" s="93"/>
      <c r="N857" s="93"/>
      <c r="P857" s="93"/>
    </row>
    <row r="858" spans="2:16">
      <c r="B858" s="93"/>
      <c r="C858" s="93"/>
      <c r="D858" s="93"/>
      <c r="F858" s="93"/>
      <c r="H858" s="93"/>
      <c r="J858" s="93"/>
      <c r="L858" s="93"/>
      <c r="N858" s="93"/>
      <c r="P858" s="93"/>
    </row>
    <row r="859" spans="2:16">
      <c r="B859" s="93"/>
      <c r="C859" s="93"/>
      <c r="D859" s="93"/>
      <c r="F859" s="93"/>
      <c r="H859" s="93"/>
      <c r="J859" s="93"/>
      <c r="L859" s="93"/>
      <c r="N859" s="93"/>
      <c r="P859" s="93"/>
    </row>
    <row r="860" spans="2:16">
      <c r="B860" s="93"/>
      <c r="C860" s="93"/>
      <c r="D860" s="93"/>
      <c r="F860" s="93"/>
      <c r="H860" s="93"/>
      <c r="J860" s="93"/>
      <c r="L860" s="93"/>
      <c r="N860" s="93"/>
      <c r="P860" s="93"/>
    </row>
    <row r="861" spans="2:16">
      <c r="B861" s="93"/>
      <c r="C861" s="93"/>
      <c r="D861" s="93"/>
      <c r="F861" s="93"/>
      <c r="H861" s="93"/>
      <c r="J861" s="93"/>
      <c r="L861" s="93"/>
      <c r="N861" s="93"/>
      <c r="P861" s="93"/>
    </row>
    <row r="862" spans="2:16">
      <c r="B862" s="93"/>
      <c r="C862" s="93"/>
      <c r="D862" s="93"/>
      <c r="F862" s="93"/>
      <c r="H862" s="93"/>
      <c r="J862" s="93"/>
      <c r="L862" s="93"/>
      <c r="N862" s="93"/>
      <c r="P862" s="93"/>
    </row>
    <row r="863" spans="2:16">
      <c r="B863" s="93"/>
      <c r="C863" s="93"/>
      <c r="D863" s="93"/>
      <c r="F863" s="93"/>
      <c r="H863" s="93"/>
      <c r="J863" s="93"/>
      <c r="L863" s="93"/>
      <c r="N863" s="93"/>
      <c r="P863" s="93"/>
    </row>
    <row r="864" spans="2:16">
      <c r="B864" s="93"/>
      <c r="C864" s="93"/>
      <c r="D864" s="93"/>
      <c r="F864" s="93"/>
      <c r="H864" s="93"/>
      <c r="J864" s="93"/>
      <c r="L864" s="93"/>
      <c r="N864" s="93"/>
      <c r="P864" s="93"/>
    </row>
    <row r="865" spans="2:16">
      <c r="B865" s="93"/>
      <c r="C865" s="93"/>
      <c r="D865" s="93"/>
      <c r="F865" s="93"/>
      <c r="H865" s="93"/>
      <c r="J865" s="93"/>
      <c r="L865" s="93"/>
      <c r="N865" s="93"/>
      <c r="P865" s="93"/>
    </row>
    <row r="866" spans="2:16">
      <c r="B866" s="93"/>
      <c r="C866" s="93"/>
      <c r="D866" s="93"/>
      <c r="F866" s="93"/>
      <c r="H866" s="93"/>
      <c r="J866" s="93"/>
      <c r="L866" s="93"/>
      <c r="N866" s="93"/>
      <c r="P866" s="93"/>
    </row>
    <row r="867" spans="2:16">
      <c r="B867" s="93"/>
      <c r="C867" s="93"/>
      <c r="D867" s="93"/>
      <c r="F867" s="93"/>
      <c r="H867" s="93"/>
      <c r="J867" s="93"/>
      <c r="L867" s="93"/>
      <c r="N867" s="93"/>
      <c r="P867" s="93"/>
    </row>
    <row r="868" spans="2:16">
      <c r="B868" s="93"/>
      <c r="C868" s="93"/>
      <c r="D868" s="93"/>
      <c r="F868" s="93"/>
      <c r="H868" s="93"/>
      <c r="J868" s="93"/>
      <c r="L868" s="93"/>
      <c r="N868" s="93"/>
      <c r="P868" s="93"/>
    </row>
    <row r="869" spans="2:16">
      <c r="B869" s="93"/>
      <c r="C869" s="93"/>
      <c r="D869" s="93"/>
      <c r="F869" s="93"/>
      <c r="H869" s="93"/>
      <c r="J869" s="93"/>
      <c r="L869" s="93"/>
      <c r="N869" s="93"/>
      <c r="P869" s="93"/>
    </row>
    <row r="870" spans="2:16">
      <c r="B870" s="93"/>
      <c r="C870" s="93"/>
      <c r="D870" s="93"/>
      <c r="F870" s="93"/>
      <c r="H870" s="93"/>
      <c r="J870" s="93"/>
      <c r="L870" s="93"/>
      <c r="N870" s="93"/>
      <c r="P870" s="93"/>
    </row>
    <row r="871" spans="2:16">
      <c r="B871" s="93"/>
      <c r="C871" s="93"/>
      <c r="D871" s="93"/>
      <c r="F871" s="93"/>
      <c r="H871" s="93"/>
      <c r="J871" s="93"/>
      <c r="L871" s="93"/>
      <c r="N871" s="93"/>
      <c r="P871" s="93"/>
    </row>
    <row r="872" spans="2:16">
      <c r="B872" s="93"/>
      <c r="C872" s="93"/>
      <c r="D872" s="93"/>
      <c r="F872" s="93"/>
      <c r="H872" s="93"/>
      <c r="J872" s="93"/>
      <c r="L872" s="93"/>
      <c r="N872" s="93"/>
      <c r="P872" s="93"/>
    </row>
    <row r="873" spans="2:16">
      <c r="B873" s="93"/>
      <c r="C873" s="93"/>
      <c r="D873" s="93"/>
      <c r="F873" s="93"/>
      <c r="H873" s="93"/>
      <c r="J873" s="93"/>
      <c r="L873" s="93"/>
      <c r="N873" s="93"/>
      <c r="P873" s="93"/>
    </row>
    <row r="874" spans="2:16">
      <c r="B874" s="93"/>
      <c r="C874" s="93"/>
      <c r="D874" s="93"/>
      <c r="F874" s="93"/>
      <c r="H874" s="93"/>
      <c r="J874" s="93"/>
      <c r="L874" s="93"/>
      <c r="N874" s="93"/>
      <c r="P874" s="93"/>
    </row>
    <row r="875" spans="2:16">
      <c r="B875" s="93"/>
      <c r="C875" s="93"/>
      <c r="D875" s="93"/>
      <c r="F875" s="93"/>
      <c r="H875" s="93"/>
      <c r="J875" s="93"/>
      <c r="L875" s="93"/>
      <c r="N875" s="93"/>
      <c r="P875" s="93"/>
    </row>
    <row r="876" spans="2:16">
      <c r="B876" s="93"/>
      <c r="C876" s="93"/>
      <c r="D876" s="93"/>
      <c r="F876" s="93"/>
      <c r="H876" s="93"/>
      <c r="J876" s="93"/>
      <c r="L876" s="93"/>
      <c r="N876" s="93"/>
      <c r="P876" s="93"/>
    </row>
    <row r="877" spans="2:16">
      <c r="B877" s="93"/>
      <c r="C877" s="93"/>
      <c r="D877" s="93"/>
      <c r="F877" s="93"/>
      <c r="H877" s="93"/>
      <c r="J877" s="93"/>
      <c r="L877" s="93"/>
      <c r="N877" s="93"/>
      <c r="P877" s="93"/>
    </row>
    <row r="878" spans="2:16">
      <c r="B878" s="93"/>
      <c r="C878" s="93"/>
      <c r="D878" s="93"/>
      <c r="F878" s="93"/>
      <c r="H878" s="93"/>
      <c r="J878" s="93"/>
      <c r="L878" s="93"/>
      <c r="N878" s="93"/>
      <c r="P878" s="93"/>
    </row>
    <row r="879" spans="2:16">
      <c r="B879" s="93"/>
      <c r="C879" s="93"/>
      <c r="D879" s="93"/>
      <c r="F879" s="93"/>
      <c r="H879" s="93"/>
      <c r="J879" s="93"/>
      <c r="L879" s="93"/>
      <c r="N879" s="93"/>
      <c r="P879" s="93"/>
    </row>
    <row r="880" spans="2:16">
      <c r="B880" s="93"/>
      <c r="C880" s="93"/>
      <c r="D880" s="93"/>
      <c r="F880" s="93"/>
      <c r="H880" s="93"/>
      <c r="J880" s="93"/>
      <c r="L880" s="93"/>
      <c r="N880" s="93"/>
      <c r="P880" s="93"/>
    </row>
    <row r="881" spans="2:16">
      <c r="B881" s="93"/>
      <c r="C881" s="93"/>
      <c r="D881" s="93"/>
      <c r="F881" s="93"/>
      <c r="H881" s="93"/>
      <c r="J881" s="93"/>
      <c r="L881" s="93"/>
      <c r="N881" s="93"/>
      <c r="P881" s="93"/>
    </row>
    <row r="882" spans="2:16">
      <c r="B882" s="93"/>
      <c r="C882" s="93"/>
      <c r="D882" s="93"/>
      <c r="F882" s="93"/>
      <c r="H882" s="93"/>
      <c r="J882" s="93"/>
      <c r="L882" s="93"/>
      <c r="N882" s="93"/>
      <c r="P882" s="93"/>
    </row>
    <row r="883" spans="2:16">
      <c r="B883" s="93"/>
      <c r="C883" s="93"/>
      <c r="D883" s="93"/>
      <c r="F883" s="93"/>
      <c r="H883" s="93"/>
      <c r="J883" s="93"/>
      <c r="L883" s="93"/>
      <c r="N883" s="93"/>
      <c r="P883" s="93"/>
    </row>
    <row r="884" spans="2:16">
      <c r="B884" s="93"/>
      <c r="C884" s="93"/>
      <c r="D884" s="93"/>
      <c r="F884" s="93"/>
      <c r="H884" s="93"/>
      <c r="J884" s="93"/>
      <c r="L884" s="93"/>
      <c r="N884" s="93"/>
      <c r="P884" s="93"/>
    </row>
    <row r="885" spans="2:16">
      <c r="B885" s="93"/>
      <c r="C885" s="93"/>
      <c r="D885" s="93"/>
      <c r="F885" s="93"/>
      <c r="H885" s="93"/>
      <c r="J885" s="93"/>
      <c r="L885" s="93"/>
      <c r="N885" s="93"/>
      <c r="P885" s="93"/>
    </row>
    <row r="886" spans="2:16">
      <c r="B886" s="93"/>
      <c r="C886" s="93"/>
      <c r="D886" s="93"/>
      <c r="F886" s="93"/>
      <c r="H886" s="93"/>
      <c r="J886" s="93"/>
      <c r="L886" s="93"/>
      <c r="N886" s="93"/>
      <c r="P886" s="93"/>
    </row>
    <row r="887" spans="2:16">
      <c r="B887" s="93"/>
      <c r="C887" s="93"/>
      <c r="D887" s="93"/>
      <c r="F887" s="93"/>
      <c r="H887" s="93"/>
      <c r="J887" s="93"/>
      <c r="L887" s="93"/>
      <c r="N887" s="93"/>
      <c r="P887" s="93"/>
    </row>
    <row r="888" spans="2:16">
      <c r="B888" s="93"/>
      <c r="C888" s="93"/>
      <c r="D888" s="93"/>
      <c r="F888" s="93"/>
      <c r="H888" s="93"/>
      <c r="J888" s="93"/>
      <c r="L888" s="93"/>
      <c r="N888" s="93"/>
      <c r="P888" s="93"/>
    </row>
    <row r="889" spans="2:16">
      <c r="B889" s="93"/>
      <c r="C889" s="93"/>
      <c r="D889" s="93"/>
      <c r="F889" s="93"/>
      <c r="H889" s="93"/>
      <c r="J889" s="93"/>
      <c r="L889" s="93"/>
      <c r="N889" s="93"/>
      <c r="P889" s="93"/>
    </row>
    <row r="890" spans="2:16">
      <c r="B890" s="93"/>
      <c r="C890" s="93"/>
      <c r="D890" s="93"/>
      <c r="F890" s="93"/>
      <c r="H890" s="93"/>
      <c r="J890" s="93"/>
      <c r="L890" s="93"/>
      <c r="N890" s="93"/>
      <c r="P890" s="93"/>
    </row>
    <row r="891" spans="2:16">
      <c r="B891" s="93"/>
      <c r="C891" s="93"/>
      <c r="D891" s="93"/>
      <c r="F891" s="93"/>
      <c r="H891" s="93"/>
      <c r="J891" s="93"/>
      <c r="L891" s="93"/>
      <c r="N891" s="93"/>
      <c r="P891" s="93"/>
    </row>
    <row r="892" spans="2:16">
      <c r="B892" s="93"/>
      <c r="C892" s="93"/>
      <c r="D892" s="93"/>
      <c r="F892" s="93"/>
      <c r="H892" s="93"/>
      <c r="J892" s="93"/>
      <c r="L892" s="93"/>
      <c r="N892" s="93"/>
      <c r="P892" s="93"/>
    </row>
    <row r="893" spans="2:16">
      <c r="B893" s="93"/>
      <c r="C893" s="93"/>
      <c r="D893" s="93"/>
      <c r="F893" s="93"/>
      <c r="H893" s="93"/>
      <c r="J893" s="93"/>
      <c r="L893" s="93"/>
      <c r="N893" s="93"/>
      <c r="P893" s="93"/>
    </row>
    <row r="894" spans="2:16">
      <c r="B894" s="93"/>
      <c r="C894" s="93"/>
      <c r="D894" s="93"/>
      <c r="F894" s="93"/>
      <c r="H894" s="93"/>
      <c r="J894" s="93"/>
      <c r="L894" s="93"/>
      <c r="N894" s="93"/>
      <c r="P894" s="93"/>
    </row>
    <row r="895" spans="2:16">
      <c r="B895" s="93"/>
      <c r="C895" s="93"/>
      <c r="D895" s="93"/>
      <c r="F895" s="93"/>
      <c r="H895" s="93"/>
      <c r="J895" s="93"/>
      <c r="L895" s="93"/>
      <c r="N895" s="93"/>
      <c r="P895" s="93"/>
    </row>
    <row r="896" spans="2:16">
      <c r="B896" s="93"/>
      <c r="C896" s="93"/>
      <c r="D896" s="93"/>
      <c r="F896" s="93"/>
      <c r="H896" s="93"/>
      <c r="J896" s="93"/>
      <c r="L896" s="93"/>
      <c r="N896" s="93"/>
      <c r="P896" s="93"/>
    </row>
    <row r="897" spans="2:16">
      <c r="B897" s="93"/>
      <c r="C897" s="93"/>
      <c r="D897" s="93"/>
      <c r="F897" s="93"/>
      <c r="H897" s="93"/>
      <c r="J897" s="93"/>
      <c r="L897" s="93"/>
      <c r="N897" s="93"/>
      <c r="P897" s="93"/>
    </row>
    <row r="898" spans="2:16">
      <c r="B898" s="93"/>
      <c r="C898" s="93"/>
      <c r="D898" s="93"/>
      <c r="F898" s="93"/>
      <c r="H898" s="93"/>
      <c r="J898" s="93"/>
      <c r="L898" s="93"/>
      <c r="N898" s="93"/>
      <c r="P898" s="93"/>
    </row>
    <row r="899" spans="2:16">
      <c r="B899" s="93"/>
      <c r="C899" s="93"/>
      <c r="D899" s="93"/>
      <c r="F899" s="93"/>
      <c r="H899" s="93"/>
      <c r="J899" s="93"/>
      <c r="L899" s="93"/>
      <c r="N899" s="93"/>
      <c r="P899" s="93"/>
    </row>
    <row r="900" spans="2:16">
      <c r="B900" s="93"/>
      <c r="C900" s="93"/>
      <c r="D900" s="93"/>
      <c r="F900" s="93"/>
      <c r="H900" s="93"/>
      <c r="J900" s="93"/>
      <c r="L900" s="93"/>
      <c r="N900" s="93"/>
      <c r="P900" s="93"/>
    </row>
    <row r="901" spans="2:16">
      <c r="B901" s="93"/>
      <c r="C901" s="93"/>
      <c r="D901" s="93"/>
      <c r="F901" s="93"/>
      <c r="H901" s="93"/>
      <c r="J901" s="93"/>
      <c r="L901" s="93"/>
      <c r="N901" s="93"/>
      <c r="P901" s="93"/>
    </row>
    <row r="902" spans="2:16">
      <c r="B902" s="93"/>
      <c r="C902" s="93"/>
      <c r="D902" s="93"/>
      <c r="F902" s="93"/>
      <c r="H902" s="93"/>
      <c r="J902" s="93"/>
      <c r="L902" s="93"/>
      <c r="N902" s="93"/>
      <c r="P902" s="93"/>
    </row>
    <row r="903" spans="2:16">
      <c r="B903" s="93"/>
      <c r="C903" s="93"/>
      <c r="D903" s="93"/>
      <c r="F903" s="93"/>
      <c r="H903" s="93"/>
      <c r="J903" s="93"/>
      <c r="L903" s="93"/>
      <c r="N903" s="93"/>
      <c r="P903" s="93"/>
    </row>
    <row r="904" spans="2:16">
      <c r="B904" s="93"/>
      <c r="C904" s="93"/>
      <c r="D904" s="93"/>
      <c r="F904" s="93"/>
      <c r="H904" s="93"/>
      <c r="J904" s="93"/>
      <c r="L904" s="93"/>
      <c r="N904" s="93"/>
      <c r="P904" s="93"/>
    </row>
    <row r="905" spans="2:16">
      <c r="B905" s="93"/>
      <c r="C905" s="93"/>
      <c r="D905" s="93"/>
      <c r="F905" s="93"/>
      <c r="H905" s="93"/>
      <c r="J905" s="93"/>
      <c r="L905" s="93"/>
      <c r="N905" s="93"/>
      <c r="P905" s="93"/>
    </row>
    <row r="906" spans="2:16">
      <c r="B906" s="93"/>
      <c r="C906" s="93"/>
      <c r="D906" s="93"/>
      <c r="F906" s="93"/>
      <c r="H906" s="93"/>
      <c r="J906" s="93"/>
      <c r="L906" s="93"/>
      <c r="N906" s="93"/>
      <c r="P906" s="93"/>
    </row>
    <row r="907" spans="2:16">
      <c r="B907" s="93"/>
      <c r="C907" s="93"/>
      <c r="D907" s="93"/>
      <c r="F907" s="93"/>
      <c r="H907" s="93"/>
      <c r="J907" s="93"/>
      <c r="L907" s="93"/>
      <c r="N907" s="93"/>
      <c r="P907" s="93"/>
    </row>
    <row r="908" spans="2:16">
      <c r="B908" s="93"/>
      <c r="C908" s="93"/>
      <c r="D908" s="93"/>
      <c r="F908" s="93"/>
      <c r="H908" s="93"/>
      <c r="J908" s="93"/>
      <c r="L908" s="93"/>
      <c r="N908" s="93"/>
      <c r="P908" s="93"/>
    </row>
    <row r="909" spans="2:16">
      <c r="B909" s="93"/>
      <c r="C909" s="93"/>
      <c r="D909" s="93"/>
      <c r="F909" s="93"/>
      <c r="H909" s="93"/>
      <c r="J909" s="93"/>
      <c r="L909" s="93"/>
      <c r="N909" s="93"/>
      <c r="P909" s="93"/>
    </row>
    <row r="910" spans="2:16">
      <c r="B910" s="93"/>
      <c r="C910" s="93"/>
      <c r="D910" s="93"/>
      <c r="F910" s="93"/>
      <c r="H910" s="93"/>
      <c r="J910" s="93"/>
      <c r="L910" s="93"/>
      <c r="N910" s="93"/>
      <c r="P910" s="93"/>
    </row>
    <row r="911" spans="2:16">
      <c r="B911" s="93"/>
      <c r="C911" s="93"/>
      <c r="D911" s="93"/>
      <c r="F911" s="93"/>
      <c r="H911" s="93"/>
      <c r="J911" s="93"/>
      <c r="L911" s="93"/>
      <c r="N911" s="93"/>
      <c r="P911" s="93"/>
    </row>
    <row r="912" spans="2:16">
      <c r="B912" s="93"/>
      <c r="C912" s="93"/>
      <c r="D912" s="93"/>
      <c r="F912" s="93"/>
      <c r="H912" s="93"/>
      <c r="J912" s="93"/>
      <c r="L912" s="93"/>
      <c r="N912" s="93"/>
      <c r="P912" s="93"/>
    </row>
    <row r="913" spans="2:16">
      <c r="B913" s="93"/>
      <c r="C913" s="93"/>
      <c r="D913" s="93"/>
      <c r="F913" s="93"/>
      <c r="H913" s="93"/>
      <c r="J913" s="93"/>
      <c r="L913" s="93"/>
      <c r="N913" s="93"/>
      <c r="P913" s="93"/>
    </row>
    <row r="914" spans="2:16">
      <c r="B914" s="93"/>
      <c r="C914" s="93"/>
      <c r="D914" s="93"/>
      <c r="F914" s="93"/>
      <c r="H914" s="93"/>
      <c r="J914" s="93"/>
      <c r="L914" s="93"/>
      <c r="N914" s="93"/>
      <c r="P914" s="93"/>
    </row>
    <row r="915" spans="2:16">
      <c r="B915" s="93"/>
      <c r="C915" s="93"/>
      <c r="D915" s="93"/>
      <c r="F915" s="93"/>
      <c r="H915" s="93"/>
      <c r="J915" s="93"/>
      <c r="L915" s="93"/>
      <c r="N915" s="93"/>
      <c r="P915" s="93"/>
    </row>
    <row r="916" spans="2:16">
      <c r="B916" s="93"/>
      <c r="C916" s="93"/>
      <c r="D916" s="93"/>
      <c r="F916" s="93"/>
      <c r="H916" s="93"/>
      <c r="J916" s="93"/>
      <c r="L916" s="93"/>
      <c r="N916" s="93"/>
      <c r="P916" s="93"/>
    </row>
    <row r="917" spans="2:16">
      <c r="B917" s="93"/>
      <c r="C917" s="93"/>
      <c r="D917" s="93"/>
      <c r="F917" s="93"/>
      <c r="H917" s="93"/>
      <c r="J917" s="93"/>
      <c r="L917" s="93"/>
      <c r="N917" s="93"/>
      <c r="P917" s="93"/>
    </row>
    <row r="918" spans="2:16">
      <c r="B918" s="93"/>
      <c r="C918" s="93"/>
      <c r="D918" s="93"/>
      <c r="F918" s="93"/>
      <c r="H918" s="93"/>
      <c r="J918" s="93"/>
      <c r="L918" s="93"/>
      <c r="N918" s="93"/>
      <c r="P918" s="93"/>
    </row>
    <row r="919" spans="2:16">
      <c r="B919" s="93"/>
      <c r="C919" s="93"/>
      <c r="D919" s="93"/>
      <c r="F919" s="93"/>
      <c r="H919" s="93"/>
      <c r="J919" s="93"/>
      <c r="L919" s="93"/>
      <c r="N919" s="93"/>
      <c r="P919" s="93"/>
    </row>
    <row r="920" spans="2:16">
      <c r="B920" s="93"/>
      <c r="C920" s="93"/>
      <c r="D920" s="93"/>
      <c r="F920" s="93"/>
      <c r="H920" s="93"/>
      <c r="J920" s="93"/>
      <c r="L920" s="93"/>
      <c r="N920" s="93"/>
      <c r="P920" s="93"/>
    </row>
    <row r="921" spans="2:16">
      <c r="B921" s="93"/>
      <c r="C921" s="93"/>
      <c r="D921" s="93"/>
      <c r="F921" s="93"/>
      <c r="H921" s="93"/>
      <c r="J921" s="93"/>
      <c r="L921" s="93"/>
      <c r="N921" s="93"/>
      <c r="P921" s="93"/>
    </row>
    <row r="922" spans="2:16">
      <c r="B922" s="93"/>
      <c r="C922" s="93"/>
      <c r="D922" s="93"/>
      <c r="F922" s="93"/>
      <c r="H922" s="93"/>
      <c r="J922" s="93"/>
      <c r="L922" s="93"/>
      <c r="N922" s="93"/>
      <c r="P922" s="93"/>
    </row>
    <row r="923" spans="2:16">
      <c r="B923" s="93"/>
      <c r="C923" s="93"/>
      <c r="D923" s="93"/>
      <c r="F923" s="93"/>
      <c r="H923" s="93"/>
      <c r="J923" s="93"/>
      <c r="L923" s="93"/>
      <c r="N923" s="93"/>
      <c r="P923" s="93"/>
    </row>
    <row r="924" spans="2:16">
      <c r="B924" s="93"/>
      <c r="C924" s="93"/>
      <c r="D924" s="93"/>
      <c r="F924" s="93"/>
      <c r="H924" s="93"/>
      <c r="J924" s="93"/>
      <c r="L924" s="93"/>
      <c r="N924" s="93"/>
      <c r="P924" s="93"/>
    </row>
    <row r="925" spans="2:16">
      <c r="B925" s="93"/>
      <c r="C925" s="93"/>
      <c r="D925" s="93"/>
      <c r="F925" s="93"/>
      <c r="H925" s="93"/>
      <c r="J925" s="93"/>
      <c r="L925" s="93"/>
      <c r="N925" s="93"/>
      <c r="P925" s="93"/>
    </row>
    <row r="926" spans="2:16">
      <c r="B926" s="93"/>
      <c r="C926" s="93"/>
      <c r="D926" s="93"/>
      <c r="F926" s="93"/>
      <c r="H926" s="93"/>
      <c r="J926" s="93"/>
      <c r="L926" s="93"/>
      <c r="N926" s="93"/>
      <c r="P926" s="93"/>
    </row>
    <row r="927" spans="2:16">
      <c r="B927" s="93"/>
      <c r="C927" s="93"/>
      <c r="D927" s="93"/>
      <c r="F927" s="93"/>
      <c r="H927" s="93"/>
      <c r="J927" s="93"/>
      <c r="L927" s="93"/>
      <c r="N927" s="93"/>
      <c r="P927" s="93"/>
    </row>
    <row r="928" spans="2:16">
      <c r="B928" s="93"/>
      <c r="C928" s="93"/>
      <c r="D928" s="93"/>
      <c r="F928" s="93"/>
      <c r="H928" s="93"/>
      <c r="J928" s="93"/>
      <c r="L928" s="93"/>
      <c r="N928" s="93"/>
      <c r="P928" s="93"/>
    </row>
    <row r="929" spans="2:16">
      <c r="B929" s="93"/>
      <c r="C929" s="93"/>
      <c r="D929" s="93"/>
      <c r="F929" s="93"/>
      <c r="H929" s="93"/>
      <c r="J929" s="93"/>
      <c r="L929" s="93"/>
      <c r="N929" s="93"/>
      <c r="P929" s="93"/>
    </row>
    <row r="930" spans="2:16">
      <c r="B930" s="93"/>
      <c r="C930" s="93"/>
      <c r="D930" s="93"/>
      <c r="F930" s="93"/>
      <c r="H930" s="93"/>
      <c r="J930" s="93"/>
      <c r="L930" s="93"/>
      <c r="N930" s="93"/>
      <c r="P930" s="93"/>
    </row>
    <row r="931" spans="2:16">
      <c r="B931" s="93"/>
      <c r="C931" s="93"/>
      <c r="D931" s="93"/>
      <c r="F931" s="93"/>
      <c r="H931" s="93"/>
      <c r="J931" s="93"/>
      <c r="L931" s="93"/>
      <c r="N931" s="93"/>
      <c r="P931" s="93"/>
    </row>
    <row r="932" spans="2:16">
      <c r="B932" s="93"/>
      <c r="C932" s="93"/>
      <c r="D932" s="93"/>
      <c r="F932" s="93"/>
      <c r="H932" s="93"/>
      <c r="J932" s="93"/>
      <c r="L932" s="93"/>
      <c r="N932" s="93"/>
      <c r="P932" s="93"/>
    </row>
    <row r="933" spans="2:16">
      <c r="B933" s="93"/>
      <c r="C933" s="93"/>
      <c r="D933" s="93"/>
      <c r="F933" s="93"/>
      <c r="H933" s="93"/>
      <c r="J933" s="93"/>
      <c r="L933" s="93"/>
      <c r="N933" s="93"/>
      <c r="P933" s="93"/>
    </row>
    <row r="934" spans="2:16">
      <c r="B934" s="93"/>
      <c r="C934" s="93"/>
      <c r="D934" s="93"/>
      <c r="F934" s="93"/>
      <c r="H934" s="93"/>
      <c r="J934" s="93"/>
      <c r="L934" s="93"/>
      <c r="N934" s="93"/>
      <c r="P934" s="93"/>
    </row>
    <row r="935" spans="2:16">
      <c r="B935" s="93"/>
      <c r="C935" s="93"/>
      <c r="D935" s="93"/>
      <c r="F935" s="93"/>
      <c r="H935" s="93"/>
      <c r="J935" s="93"/>
      <c r="L935" s="93"/>
      <c r="N935" s="93"/>
      <c r="P935" s="93"/>
    </row>
    <row r="936" spans="2:16">
      <c r="B936" s="93"/>
      <c r="C936" s="93"/>
      <c r="D936" s="93"/>
      <c r="F936" s="93"/>
      <c r="H936" s="93"/>
      <c r="J936" s="93"/>
      <c r="L936" s="93"/>
      <c r="N936" s="93"/>
      <c r="P936" s="93"/>
    </row>
    <row r="937" spans="2:16">
      <c r="B937" s="93"/>
      <c r="C937" s="93"/>
      <c r="D937" s="93"/>
      <c r="F937" s="93"/>
      <c r="H937" s="93"/>
      <c r="J937" s="93"/>
      <c r="L937" s="93"/>
      <c r="N937" s="93"/>
      <c r="P937" s="93"/>
    </row>
    <row r="938" spans="2:16">
      <c r="B938" s="93"/>
      <c r="C938" s="93"/>
      <c r="D938" s="93"/>
      <c r="F938" s="93"/>
      <c r="H938" s="93"/>
      <c r="J938" s="93"/>
      <c r="L938" s="93"/>
      <c r="N938" s="93"/>
      <c r="P938" s="93"/>
    </row>
    <row r="939" spans="2:16">
      <c r="B939" s="93"/>
      <c r="C939" s="93"/>
      <c r="D939" s="93"/>
      <c r="F939" s="93"/>
      <c r="H939" s="93"/>
      <c r="J939" s="93"/>
      <c r="L939" s="93"/>
      <c r="N939" s="93"/>
      <c r="P939" s="93"/>
    </row>
    <row r="940" spans="2:16">
      <c r="B940" s="93"/>
      <c r="C940" s="93"/>
      <c r="D940" s="93"/>
      <c r="F940" s="93"/>
      <c r="H940" s="93"/>
      <c r="J940" s="93"/>
      <c r="L940" s="93"/>
      <c r="N940" s="93"/>
      <c r="P940" s="93"/>
    </row>
    <row r="941" spans="2:16">
      <c r="B941" s="93"/>
      <c r="C941" s="93"/>
      <c r="D941" s="93"/>
      <c r="F941" s="93"/>
      <c r="H941" s="93"/>
      <c r="J941" s="93"/>
      <c r="L941" s="93"/>
      <c r="N941" s="93"/>
      <c r="P941" s="93"/>
    </row>
    <row r="942" spans="2:16">
      <c r="B942" s="93"/>
      <c r="C942" s="93"/>
      <c r="D942" s="93"/>
      <c r="F942" s="93"/>
      <c r="H942" s="93"/>
      <c r="J942" s="93"/>
      <c r="L942" s="93"/>
      <c r="N942" s="93"/>
      <c r="P942" s="93"/>
    </row>
    <row r="943" spans="2:16">
      <c r="B943" s="93"/>
      <c r="C943" s="93"/>
      <c r="D943" s="93"/>
      <c r="F943" s="93"/>
      <c r="H943" s="93"/>
      <c r="J943" s="93"/>
      <c r="L943" s="93"/>
      <c r="N943" s="93"/>
      <c r="P943" s="93"/>
    </row>
    <row r="944" spans="2:16">
      <c r="B944" s="93"/>
      <c r="C944" s="93"/>
      <c r="D944" s="93"/>
      <c r="F944" s="93"/>
      <c r="H944" s="93"/>
      <c r="J944" s="93"/>
      <c r="L944" s="93"/>
      <c r="N944" s="93"/>
      <c r="P944" s="93"/>
    </row>
    <row r="945" spans="2:16">
      <c r="B945" s="93"/>
      <c r="C945" s="93"/>
      <c r="D945" s="93"/>
      <c r="F945" s="93"/>
      <c r="H945" s="93"/>
      <c r="J945" s="93"/>
      <c r="L945" s="93"/>
      <c r="N945" s="93"/>
      <c r="P945" s="93"/>
    </row>
    <row r="946" spans="2:16">
      <c r="B946" s="93"/>
      <c r="C946" s="93"/>
      <c r="D946" s="93"/>
      <c r="F946" s="93"/>
      <c r="H946" s="93"/>
      <c r="J946" s="93"/>
      <c r="L946" s="93"/>
      <c r="N946" s="93"/>
      <c r="P946" s="93"/>
    </row>
    <row r="947" spans="2:16">
      <c r="B947" s="93"/>
      <c r="C947" s="93"/>
      <c r="D947" s="93"/>
      <c r="F947" s="93"/>
      <c r="H947" s="93"/>
      <c r="J947" s="93"/>
      <c r="L947" s="93"/>
      <c r="N947" s="93"/>
      <c r="P947" s="93"/>
    </row>
    <row r="948" spans="2:16">
      <c r="B948" s="93"/>
      <c r="C948" s="93"/>
      <c r="D948" s="93"/>
      <c r="F948" s="93"/>
      <c r="H948" s="93"/>
      <c r="J948" s="93"/>
      <c r="L948" s="93"/>
      <c r="N948" s="93"/>
      <c r="P948" s="93"/>
    </row>
    <row r="949" spans="2:16">
      <c r="B949" s="93"/>
      <c r="C949" s="93"/>
      <c r="D949" s="93"/>
      <c r="F949" s="93"/>
      <c r="H949" s="93"/>
      <c r="J949" s="93"/>
      <c r="L949" s="93"/>
      <c r="N949" s="93"/>
      <c r="P949" s="93"/>
    </row>
    <row r="950" spans="2:16">
      <c r="B950" s="93"/>
      <c r="C950" s="93"/>
      <c r="D950" s="93"/>
      <c r="F950" s="93"/>
      <c r="H950" s="93"/>
      <c r="J950" s="93"/>
      <c r="L950" s="93"/>
      <c r="N950" s="93"/>
      <c r="P950" s="93"/>
    </row>
    <row r="951" spans="2:16">
      <c r="B951" s="93"/>
      <c r="C951" s="93"/>
      <c r="D951" s="93"/>
      <c r="F951" s="93"/>
      <c r="H951" s="93"/>
      <c r="J951" s="93"/>
      <c r="L951" s="93"/>
      <c r="N951" s="93"/>
      <c r="P951" s="93"/>
    </row>
    <row r="952" spans="2:16">
      <c r="B952" s="93"/>
      <c r="C952" s="93"/>
      <c r="D952" s="93"/>
      <c r="F952" s="93"/>
      <c r="H952" s="93"/>
      <c r="J952" s="93"/>
      <c r="L952" s="93"/>
      <c r="N952" s="93"/>
      <c r="P952" s="93"/>
    </row>
    <row r="953" spans="2:16">
      <c r="B953" s="93"/>
      <c r="C953" s="93"/>
      <c r="D953" s="93"/>
      <c r="F953" s="93"/>
      <c r="H953" s="93"/>
      <c r="J953" s="93"/>
      <c r="L953" s="93"/>
      <c r="N953" s="93"/>
      <c r="P953" s="93"/>
    </row>
    <row r="954" spans="2:16">
      <c r="B954" s="93"/>
      <c r="C954" s="93"/>
      <c r="D954" s="93"/>
      <c r="F954" s="93"/>
      <c r="H954" s="93"/>
      <c r="J954" s="93"/>
      <c r="L954" s="93"/>
      <c r="N954" s="93"/>
      <c r="P954" s="93"/>
    </row>
    <row r="955" spans="2:16">
      <c r="B955" s="93"/>
      <c r="C955" s="93"/>
      <c r="D955" s="93"/>
      <c r="F955" s="93"/>
      <c r="H955" s="93"/>
      <c r="J955" s="93"/>
      <c r="L955" s="93"/>
      <c r="N955" s="93"/>
      <c r="P955" s="93"/>
    </row>
    <row r="956" spans="2:16">
      <c r="B956" s="93"/>
      <c r="C956" s="93"/>
      <c r="D956" s="93"/>
      <c r="F956" s="93"/>
      <c r="H956" s="93"/>
      <c r="J956" s="93"/>
      <c r="L956" s="93"/>
      <c r="N956" s="93"/>
      <c r="P956" s="93"/>
    </row>
    <row r="957" spans="2:16">
      <c r="B957" s="93"/>
      <c r="C957" s="93"/>
      <c r="D957" s="93"/>
      <c r="F957" s="93"/>
      <c r="H957" s="93"/>
      <c r="J957" s="93"/>
      <c r="L957" s="93"/>
      <c r="N957" s="93"/>
      <c r="P957" s="93"/>
    </row>
    <row r="958" spans="2:16">
      <c r="B958" s="93"/>
      <c r="C958" s="93"/>
      <c r="D958" s="93"/>
      <c r="F958" s="93"/>
      <c r="H958" s="93"/>
      <c r="J958" s="93"/>
      <c r="L958" s="93"/>
      <c r="N958" s="93"/>
      <c r="P958" s="93"/>
    </row>
    <row r="959" spans="2:16">
      <c r="B959" s="93"/>
      <c r="C959" s="93"/>
      <c r="D959" s="93"/>
      <c r="F959" s="93"/>
      <c r="H959" s="93"/>
      <c r="J959" s="93"/>
      <c r="L959" s="93"/>
      <c r="N959" s="93"/>
      <c r="P959" s="93"/>
    </row>
    <row r="960" spans="2:16">
      <c r="B960" s="93"/>
      <c r="C960" s="93"/>
      <c r="D960" s="93"/>
      <c r="F960" s="93"/>
      <c r="H960" s="93"/>
      <c r="J960" s="93"/>
      <c r="L960" s="93"/>
      <c r="N960" s="93"/>
      <c r="P960" s="93"/>
    </row>
    <row r="961" spans="2:16">
      <c r="B961" s="93"/>
      <c r="C961" s="93"/>
      <c r="D961" s="93"/>
      <c r="F961" s="93"/>
      <c r="H961" s="93"/>
      <c r="J961" s="93"/>
      <c r="L961" s="93"/>
      <c r="N961" s="93"/>
      <c r="P961" s="93"/>
    </row>
    <row r="962" spans="2:16">
      <c r="B962" s="93"/>
      <c r="C962" s="93"/>
      <c r="D962" s="93"/>
      <c r="F962" s="93"/>
      <c r="H962" s="93"/>
      <c r="J962" s="93"/>
      <c r="L962" s="93"/>
      <c r="N962" s="93"/>
      <c r="P962" s="93"/>
    </row>
    <row r="963" spans="2:16">
      <c r="B963" s="93"/>
      <c r="C963" s="93"/>
      <c r="D963" s="93"/>
      <c r="F963" s="93"/>
      <c r="H963" s="93"/>
      <c r="J963" s="93"/>
      <c r="L963" s="93"/>
      <c r="N963" s="93"/>
      <c r="P963" s="93"/>
    </row>
    <row r="964" spans="2:16">
      <c r="B964" s="93"/>
      <c r="C964" s="93"/>
      <c r="D964" s="93"/>
      <c r="F964" s="93"/>
      <c r="H964" s="93"/>
      <c r="J964" s="93"/>
      <c r="L964" s="93"/>
      <c r="N964" s="93"/>
      <c r="P964" s="93"/>
    </row>
    <row r="965" spans="2:16">
      <c r="B965" s="93"/>
      <c r="C965" s="93"/>
      <c r="D965" s="93"/>
      <c r="F965" s="93"/>
      <c r="H965" s="93"/>
      <c r="J965" s="93"/>
      <c r="L965" s="93"/>
      <c r="N965" s="93"/>
      <c r="P965" s="93"/>
    </row>
    <row r="966" spans="2:16">
      <c r="B966" s="93"/>
      <c r="C966" s="93"/>
      <c r="D966" s="93"/>
      <c r="F966" s="93"/>
      <c r="H966" s="93"/>
      <c r="J966" s="93"/>
      <c r="L966" s="93"/>
      <c r="N966" s="93"/>
      <c r="P966" s="93"/>
    </row>
    <row r="967" spans="2:16">
      <c r="B967" s="93"/>
      <c r="C967" s="93"/>
      <c r="D967" s="93"/>
      <c r="F967" s="93"/>
      <c r="H967" s="93"/>
      <c r="J967" s="93"/>
      <c r="L967" s="93"/>
      <c r="N967" s="93"/>
      <c r="P967" s="93"/>
    </row>
    <row r="968" spans="2:16">
      <c r="B968" s="93"/>
      <c r="C968" s="93"/>
      <c r="D968" s="93"/>
      <c r="F968" s="93"/>
      <c r="H968" s="93"/>
      <c r="J968" s="93"/>
      <c r="L968" s="93"/>
      <c r="N968" s="93"/>
      <c r="P968" s="93"/>
    </row>
    <row r="969" spans="2:16">
      <c r="B969" s="93"/>
      <c r="C969" s="93"/>
      <c r="D969" s="93"/>
      <c r="F969" s="93"/>
      <c r="H969" s="93"/>
      <c r="J969" s="93"/>
      <c r="L969" s="93"/>
      <c r="N969" s="93"/>
      <c r="P969" s="93"/>
    </row>
    <row r="970" spans="2:16">
      <c r="B970" s="93"/>
      <c r="C970" s="93"/>
      <c r="D970" s="93"/>
      <c r="F970" s="93"/>
      <c r="H970" s="93"/>
      <c r="J970" s="93"/>
      <c r="L970" s="93"/>
      <c r="N970" s="93"/>
      <c r="P970" s="93"/>
    </row>
    <row r="971" spans="2:16">
      <c r="B971" s="93"/>
      <c r="C971" s="93"/>
      <c r="D971" s="93"/>
      <c r="F971" s="93"/>
      <c r="H971" s="93"/>
      <c r="J971" s="93"/>
      <c r="L971" s="93"/>
      <c r="N971" s="93"/>
      <c r="P971" s="93"/>
    </row>
    <row r="972" spans="2:16">
      <c r="B972" s="93"/>
      <c r="C972" s="93"/>
      <c r="D972" s="93"/>
      <c r="F972" s="93"/>
      <c r="H972" s="93"/>
      <c r="J972" s="93"/>
      <c r="L972" s="93"/>
      <c r="N972" s="93"/>
      <c r="P972" s="93"/>
    </row>
    <row r="973" spans="2:16">
      <c r="B973" s="93"/>
      <c r="C973" s="93"/>
      <c r="D973" s="93"/>
      <c r="F973" s="93"/>
      <c r="H973" s="93"/>
      <c r="J973" s="93"/>
      <c r="L973" s="93"/>
      <c r="N973" s="93"/>
      <c r="P973" s="93"/>
    </row>
    <row r="974" spans="2:16">
      <c r="B974" s="93"/>
      <c r="C974" s="93"/>
      <c r="D974" s="93"/>
      <c r="F974" s="93"/>
      <c r="H974" s="93"/>
      <c r="J974" s="93"/>
      <c r="L974" s="93"/>
      <c r="N974" s="93"/>
      <c r="P974" s="93"/>
    </row>
    <row r="975" spans="2:16">
      <c r="B975" s="93"/>
      <c r="C975" s="93"/>
      <c r="D975" s="93"/>
      <c r="F975" s="93"/>
      <c r="H975" s="93"/>
      <c r="J975" s="93"/>
      <c r="L975" s="93"/>
      <c r="N975" s="93"/>
      <c r="P975" s="93"/>
    </row>
    <row r="976" spans="2:16">
      <c r="B976" s="93"/>
      <c r="C976" s="93"/>
      <c r="D976" s="93"/>
      <c r="F976" s="93"/>
      <c r="H976" s="93"/>
      <c r="J976" s="93"/>
      <c r="L976" s="93"/>
      <c r="N976" s="93"/>
      <c r="P976" s="93"/>
    </row>
    <row r="977" spans="2:16">
      <c r="B977" s="93"/>
      <c r="C977" s="93"/>
      <c r="D977" s="93"/>
      <c r="F977" s="93"/>
      <c r="H977" s="93"/>
      <c r="J977" s="93"/>
      <c r="L977" s="93"/>
      <c r="N977" s="93"/>
      <c r="P977" s="93"/>
    </row>
    <row r="978" spans="2:16">
      <c r="B978" s="93"/>
      <c r="C978" s="93"/>
      <c r="D978" s="93"/>
      <c r="F978" s="93"/>
      <c r="H978" s="93"/>
      <c r="J978" s="93"/>
      <c r="L978" s="93"/>
      <c r="N978" s="93"/>
      <c r="P978" s="93"/>
    </row>
    <row r="979" spans="2:16">
      <c r="B979" s="93"/>
      <c r="C979" s="93"/>
      <c r="D979" s="93"/>
      <c r="F979" s="93"/>
      <c r="H979" s="93"/>
      <c r="J979" s="93"/>
      <c r="L979" s="93"/>
      <c r="N979" s="93"/>
      <c r="P979" s="93"/>
    </row>
    <row r="980" spans="2:16">
      <c r="B980" s="93"/>
      <c r="C980" s="93"/>
      <c r="D980" s="93"/>
      <c r="F980" s="93"/>
      <c r="H980" s="93"/>
      <c r="J980" s="93"/>
      <c r="L980" s="93"/>
      <c r="N980" s="93"/>
      <c r="P980" s="93"/>
    </row>
    <row r="981" spans="2:16">
      <c r="B981" s="93"/>
      <c r="C981" s="93"/>
      <c r="D981" s="93"/>
      <c r="F981" s="93"/>
      <c r="H981" s="93"/>
      <c r="J981" s="93"/>
      <c r="L981" s="93"/>
      <c r="N981" s="93"/>
      <c r="P981" s="93"/>
    </row>
    <row r="982" spans="2:16">
      <c r="B982" s="93"/>
      <c r="C982" s="93"/>
      <c r="D982" s="93"/>
      <c r="F982" s="93"/>
      <c r="H982" s="93"/>
      <c r="J982" s="93"/>
      <c r="L982" s="93"/>
      <c r="N982" s="93"/>
      <c r="P982" s="93"/>
    </row>
    <row r="983" spans="2:16">
      <c r="B983" s="93"/>
      <c r="C983" s="93"/>
      <c r="D983" s="93"/>
      <c r="F983" s="93"/>
      <c r="H983" s="93"/>
      <c r="J983" s="93"/>
      <c r="L983" s="93"/>
      <c r="N983" s="93"/>
      <c r="P983" s="93"/>
    </row>
    <row r="984" spans="2:16">
      <c r="B984" s="93"/>
      <c r="C984" s="93"/>
      <c r="D984" s="93"/>
      <c r="F984" s="93"/>
      <c r="H984" s="93"/>
      <c r="J984" s="93"/>
      <c r="L984" s="93"/>
      <c r="N984" s="93"/>
      <c r="P984" s="93"/>
    </row>
    <row r="985" spans="2:16">
      <c r="B985" s="93"/>
      <c r="C985" s="93"/>
      <c r="D985" s="93"/>
      <c r="F985" s="93"/>
      <c r="H985" s="93"/>
      <c r="J985" s="93"/>
      <c r="L985" s="93"/>
      <c r="N985" s="93"/>
      <c r="P985" s="93"/>
    </row>
    <row r="986" spans="2:16">
      <c r="B986" s="93"/>
      <c r="C986" s="93"/>
      <c r="D986" s="93"/>
      <c r="F986" s="93"/>
      <c r="H986" s="93"/>
      <c r="J986" s="93"/>
      <c r="L986" s="93"/>
      <c r="N986" s="93"/>
      <c r="P986" s="93"/>
    </row>
    <row r="987" spans="2:16">
      <c r="B987" s="93"/>
      <c r="C987" s="93"/>
      <c r="D987" s="93"/>
      <c r="F987" s="93"/>
      <c r="H987" s="93"/>
      <c r="J987" s="93"/>
      <c r="L987" s="93"/>
      <c r="N987" s="93"/>
      <c r="P987" s="93"/>
    </row>
    <row r="988" spans="2:16">
      <c r="B988" s="93"/>
      <c r="C988" s="93"/>
      <c r="D988" s="93"/>
      <c r="F988" s="93"/>
      <c r="H988" s="93"/>
      <c r="J988" s="93"/>
      <c r="L988" s="93"/>
      <c r="N988" s="93"/>
      <c r="P988" s="93"/>
    </row>
    <row r="989" spans="2:16">
      <c r="B989" s="93"/>
      <c r="C989" s="93"/>
      <c r="D989" s="93"/>
      <c r="F989" s="93"/>
      <c r="H989" s="93"/>
      <c r="J989" s="93"/>
      <c r="L989" s="93"/>
      <c r="N989" s="93"/>
      <c r="P989" s="93"/>
    </row>
    <row r="990" spans="2:16">
      <c r="B990" s="93"/>
      <c r="C990" s="93"/>
      <c r="D990" s="93"/>
      <c r="F990" s="93"/>
      <c r="H990" s="93"/>
      <c r="J990" s="93"/>
      <c r="L990" s="93"/>
      <c r="N990" s="93"/>
      <c r="P990" s="93"/>
    </row>
    <row r="991" spans="2:16">
      <c r="B991" s="93"/>
      <c r="C991" s="93"/>
      <c r="D991" s="93"/>
      <c r="F991" s="93"/>
      <c r="H991" s="93"/>
      <c r="J991" s="93"/>
      <c r="L991" s="93"/>
      <c r="N991" s="93"/>
      <c r="P991" s="93"/>
    </row>
    <row r="992" spans="2:16">
      <c r="B992" s="93"/>
      <c r="C992" s="93"/>
      <c r="D992" s="93"/>
      <c r="F992" s="93"/>
      <c r="H992" s="93"/>
      <c r="J992" s="93"/>
      <c r="L992" s="93"/>
      <c r="N992" s="93"/>
      <c r="P992" s="93"/>
    </row>
    <row r="993" spans="2:16">
      <c r="B993" s="93"/>
      <c r="C993" s="93"/>
      <c r="D993" s="93"/>
      <c r="F993" s="93"/>
      <c r="H993" s="93"/>
      <c r="J993" s="93"/>
      <c r="L993" s="93"/>
      <c r="N993" s="93"/>
      <c r="P993" s="93"/>
    </row>
    <row r="994" spans="2:16">
      <c r="B994" s="93"/>
      <c r="C994" s="93"/>
      <c r="D994" s="93"/>
      <c r="F994" s="93"/>
      <c r="H994" s="93"/>
      <c r="J994" s="93"/>
      <c r="L994" s="93"/>
      <c r="N994" s="93"/>
      <c r="P994" s="93"/>
    </row>
    <row r="995" spans="2:16">
      <c r="B995" s="93"/>
      <c r="C995" s="93"/>
      <c r="D995" s="93"/>
      <c r="F995" s="93"/>
      <c r="H995" s="93"/>
      <c r="J995" s="93"/>
      <c r="L995" s="93"/>
      <c r="N995" s="93"/>
      <c r="P995" s="93"/>
    </row>
    <row r="996" spans="2:16">
      <c r="B996" s="93"/>
      <c r="C996" s="93"/>
      <c r="D996" s="93"/>
      <c r="F996" s="93"/>
      <c r="H996" s="93"/>
      <c r="J996" s="93"/>
      <c r="L996" s="93"/>
      <c r="N996" s="93"/>
      <c r="P996" s="93"/>
    </row>
    <row r="997" spans="2:16">
      <c r="B997" s="93"/>
      <c r="C997" s="93"/>
      <c r="D997" s="93"/>
      <c r="F997" s="93"/>
      <c r="H997" s="93"/>
      <c r="J997" s="93"/>
      <c r="L997" s="93"/>
      <c r="N997" s="93"/>
      <c r="P997" s="93"/>
    </row>
    <row r="998" spans="2:16">
      <c r="B998" s="93"/>
      <c r="C998" s="93"/>
      <c r="D998" s="93"/>
      <c r="F998" s="93"/>
      <c r="H998" s="93"/>
      <c r="J998" s="93"/>
      <c r="L998" s="93"/>
      <c r="N998" s="93"/>
      <c r="P998" s="93"/>
    </row>
    <row r="999" spans="2:16">
      <c r="B999" s="93"/>
      <c r="C999" s="93"/>
      <c r="D999" s="93"/>
      <c r="F999" s="93"/>
      <c r="H999" s="93"/>
      <c r="J999" s="93"/>
      <c r="L999" s="93"/>
      <c r="N999" s="93"/>
      <c r="P999" s="93"/>
    </row>
    <row r="1000" spans="2:16">
      <c r="B1000" s="93"/>
      <c r="C1000" s="93"/>
      <c r="D1000" s="93"/>
      <c r="F1000" s="93"/>
      <c r="H1000" s="93"/>
      <c r="J1000" s="93"/>
      <c r="L1000" s="93"/>
      <c r="N1000" s="93"/>
      <c r="P1000" s="93"/>
    </row>
    <row r="1001" spans="2:16">
      <c r="B1001" s="93"/>
      <c r="C1001" s="93"/>
      <c r="D1001" s="93"/>
      <c r="F1001" s="93"/>
      <c r="H1001" s="93"/>
      <c r="J1001" s="93"/>
      <c r="L1001" s="93"/>
      <c r="N1001" s="93"/>
      <c r="P1001" s="93"/>
    </row>
    <row r="1002" spans="2:16">
      <c r="B1002" s="93"/>
      <c r="C1002" s="93"/>
      <c r="D1002" s="93"/>
      <c r="F1002" s="93"/>
      <c r="H1002" s="93"/>
      <c r="J1002" s="93"/>
      <c r="L1002" s="93"/>
      <c r="N1002" s="93"/>
      <c r="P1002" s="93"/>
    </row>
    <row r="1003" spans="2:16">
      <c r="B1003" s="93"/>
      <c r="C1003" s="93"/>
      <c r="D1003" s="93"/>
      <c r="F1003" s="93"/>
      <c r="H1003" s="93"/>
      <c r="J1003" s="93"/>
      <c r="L1003" s="93"/>
      <c r="N1003" s="93"/>
      <c r="P1003" s="93"/>
    </row>
    <row r="1004" spans="2:16">
      <c r="B1004" s="93"/>
      <c r="C1004" s="93"/>
      <c r="D1004" s="93"/>
      <c r="F1004" s="93"/>
      <c r="H1004" s="93"/>
      <c r="J1004" s="93"/>
      <c r="L1004" s="93"/>
      <c r="N1004" s="93"/>
      <c r="P1004" s="93"/>
    </row>
    <row r="1005" spans="2:16">
      <c r="B1005" s="93"/>
      <c r="C1005" s="93"/>
      <c r="D1005" s="93"/>
      <c r="F1005" s="93"/>
      <c r="H1005" s="93"/>
      <c r="J1005" s="93"/>
      <c r="L1005" s="93"/>
      <c r="N1005" s="93"/>
      <c r="P1005" s="93"/>
    </row>
    <row r="1006" spans="2:16">
      <c r="B1006" s="93"/>
      <c r="C1006" s="93"/>
      <c r="D1006" s="93"/>
      <c r="F1006" s="93"/>
      <c r="H1006" s="93"/>
      <c r="J1006" s="93"/>
      <c r="L1006" s="93"/>
      <c r="N1006" s="93"/>
      <c r="P1006" s="93"/>
    </row>
    <row r="1007" spans="2:16">
      <c r="B1007" s="93"/>
      <c r="C1007" s="93"/>
      <c r="D1007" s="93"/>
      <c r="F1007" s="93"/>
      <c r="H1007" s="93"/>
      <c r="J1007" s="93"/>
      <c r="L1007" s="93"/>
      <c r="N1007" s="93"/>
      <c r="P1007" s="93"/>
    </row>
    <row r="1008" spans="2:16">
      <c r="B1008" s="93"/>
      <c r="C1008" s="93"/>
      <c r="D1008" s="93"/>
      <c r="F1008" s="93"/>
      <c r="H1008" s="93"/>
      <c r="J1008" s="93"/>
      <c r="L1008" s="93"/>
      <c r="N1008" s="93"/>
      <c r="P1008" s="93"/>
    </row>
    <row r="1009" spans="2:16">
      <c r="B1009" s="93"/>
      <c r="C1009" s="93"/>
      <c r="D1009" s="93"/>
      <c r="F1009" s="93"/>
      <c r="H1009" s="93"/>
      <c r="J1009" s="93"/>
      <c r="L1009" s="93"/>
      <c r="N1009" s="93"/>
      <c r="P1009" s="93"/>
    </row>
    <row r="1010" spans="2:16">
      <c r="B1010" s="93"/>
      <c r="C1010" s="93"/>
      <c r="D1010" s="93"/>
      <c r="F1010" s="93"/>
      <c r="H1010" s="93"/>
      <c r="J1010" s="93"/>
      <c r="L1010" s="93"/>
      <c r="N1010" s="93"/>
      <c r="P1010" s="93"/>
    </row>
    <row r="1011" spans="2:16">
      <c r="B1011" s="93"/>
      <c r="C1011" s="93"/>
      <c r="D1011" s="93"/>
      <c r="F1011" s="93"/>
      <c r="H1011" s="93"/>
      <c r="J1011" s="93"/>
      <c r="L1011" s="93"/>
      <c r="N1011" s="93"/>
      <c r="P1011" s="93"/>
    </row>
    <row r="1012" spans="2:16">
      <c r="B1012" s="93"/>
      <c r="C1012" s="93"/>
      <c r="D1012" s="93"/>
      <c r="F1012" s="93"/>
      <c r="H1012" s="93"/>
      <c r="J1012" s="93"/>
      <c r="L1012" s="93"/>
      <c r="N1012" s="93"/>
      <c r="P1012" s="93"/>
    </row>
    <row r="1013" spans="2:16">
      <c r="B1013" s="93"/>
      <c r="C1013" s="93"/>
      <c r="D1013" s="93"/>
      <c r="F1013" s="93"/>
      <c r="H1013" s="93"/>
      <c r="J1013" s="93"/>
      <c r="L1013" s="93"/>
      <c r="N1013" s="93"/>
      <c r="P1013" s="93"/>
    </row>
    <row r="1014" spans="2:16">
      <c r="B1014" s="93"/>
      <c r="C1014" s="93"/>
      <c r="D1014" s="93"/>
      <c r="F1014" s="93"/>
      <c r="H1014" s="93"/>
      <c r="J1014" s="93"/>
      <c r="L1014" s="93"/>
      <c r="N1014" s="93"/>
      <c r="P1014" s="93"/>
    </row>
    <row r="1015" spans="2:16">
      <c r="B1015" s="93"/>
      <c r="C1015" s="93"/>
      <c r="D1015" s="93"/>
      <c r="F1015" s="93"/>
      <c r="H1015" s="93"/>
      <c r="J1015" s="93"/>
      <c r="L1015" s="93"/>
      <c r="N1015" s="93"/>
      <c r="P1015" s="93"/>
    </row>
    <row r="1016" spans="2:16">
      <c r="B1016" s="93"/>
      <c r="C1016" s="93"/>
      <c r="D1016" s="93"/>
      <c r="F1016" s="93"/>
      <c r="H1016" s="93"/>
      <c r="J1016" s="93"/>
      <c r="L1016" s="93"/>
      <c r="N1016" s="93"/>
      <c r="P1016" s="93"/>
    </row>
    <row r="1017" spans="2:16">
      <c r="B1017" s="93"/>
      <c r="C1017" s="93"/>
      <c r="D1017" s="93"/>
      <c r="F1017" s="93"/>
      <c r="H1017" s="93"/>
      <c r="J1017" s="93"/>
      <c r="L1017" s="93"/>
      <c r="N1017" s="93"/>
      <c r="P1017" s="93"/>
    </row>
    <row r="1018" spans="2:16">
      <c r="B1018" s="93"/>
      <c r="C1018" s="93"/>
      <c r="D1018" s="93"/>
      <c r="F1018" s="93"/>
      <c r="H1018" s="93"/>
      <c r="J1018" s="93"/>
      <c r="L1018" s="93"/>
      <c r="N1018" s="93"/>
      <c r="P1018" s="93"/>
    </row>
    <row r="1019" spans="2:16">
      <c r="B1019" s="93"/>
      <c r="C1019" s="93"/>
      <c r="D1019" s="93"/>
      <c r="F1019" s="93"/>
      <c r="H1019" s="93"/>
      <c r="J1019" s="93"/>
      <c r="L1019" s="93"/>
      <c r="N1019" s="93"/>
      <c r="P1019" s="93"/>
    </row>
    <row r="1020" spans="2:16">
      <c r="B1020" s="93"/>
      <c r="C1020" s="93"/>
      <c r="D1020" s="93"/>
      <c r="F1020" s="93"/>
      <c r="H1020" s="93"/>
      <c r="J1020" s="93"/>
      <c r="L1020" s="93"/>
      <c r="N1020" s="93"/>
      <c r="P1020" s="93"/>
    </row>
    <row r="1021" spans="2:16">
      <c r="B1021" s="93"/>
      <c r="C1021" s="93"/>
      <c r="D1021" s="93"/>
      <c r="F1021" s="93"/>
      <c r="H1021" s="93"/>
      <c r="J1021" s="93"/>
      <c r="L1021" s="93"/>
      <c r="N1021" s="93"/>
      <c r="P1021" s="93"/>
    </row>
    <row r="1022" spans="2:16">
      <c r="B1022" s="93"/>
      <c r="C1022" s="93"/>
      <c r="D1022" s="93"/>
      <c r="F1022" s="93"/>
      <c r="H1022" s="93"/>
      <c r="J1022" s="93"/>
      <c r="L1022" s="93"/>
      <c r="N1022" s="93"/>
      <c r="P1022" s="93"/>
    </row>
    <row r="1023" spans="2:16">
      <c r="B1023" s="93"/>
      <c r="C1023" s="93"/>
      <c r="D1023" s="93"/>
      <c r="F1023" s="93"/>
      <c r="H1023" s="93"/>
      <c r="J1023" s="93"/>
      <c r="L1023" s="93"/>
      <c r="N1023" s="93"/>
      <c r="P1023" s="93"/>
    </row>
    <row r="1024" spans="2:16">
      <c r="B1024" s="93"/>
      <c r="C1024" s="93"/>
      <c r="D1024" s="93"/>
      <c r="F1024" s="93"/>
      <c r="H1024" s="93"/>
      <c r="J1024" s="93"/>
      <c r="L1024" s="93"/>
      <c r="N1024" s="93"/>
      <c r="P1024" s="93"/>
    </row>
    <row r="1025" spans="2:16">
      <c r="B1025" s="93"/>
      <c r="C1025" s="93"/>
      <c r="D1025" s="93"/>
      <c r="F1025" s="93"/>
      <c r="H1025" s="93"/>
      <c r="J1025" s="93"/>
      <c r="L1025" s="93"/>
      <c r="N1025" s="93"/>
      <c r="P1025" s="93"/>
    </row>
    <row r="1026" spans="2:16">
      <c r="B1026" s="93"/>
      <c r="C1026" s="93"/>
      <c r="D1026" s="93"/>
      <c r="F1026" s="93"/>
      <c r="H1026" s="93"/>
      <c r="J1026" s="93"/>
      <c r="L1026" s="93"/>
      <c r="N1026" s="93"/>
      <c r="P1026" s="93"/>
    </row>
    <row r="1027" spans="2:16">
      <c r="B1027" s="93"/>
      <c r="C1027" s="93"/>
      <c r="D1027" s="93"/>
      <c r="F1027" s="93"/>
      <c r="H1027" s="93"/>
      <c r="J1027" s="93"/>
      <c r="L1027" s="93"/>
      <c r="N1027" s="93"/>
      <c r="P1027" s="93"/>
    </row>
    <row r="1028" spans="2:16">
      <c r="B1028" s="93"/>
      <c r="C1028" s="93"/>
      <c r="D1028" s="93"/>
      <c r="F1028" s="93"/>
      <c r="H1028" s="93"/>
      <c r="J1028" s="93"/>
      <c r="L1028" s="93"/>
      <c r="N1028" s="93"/>
      <c r="P1028" s="93"/>
    </row>
    <row r="1029" spans="2:16">
      <c r="B1029" s="93"/>
      <c r="C1029" s="93"/>
      <c r="D1029" s="93"/>
      <c r="F1029" s="93"/>
      <c r="H1029" s="93"/>
      <c r="J1029" s="93"/>
      <c r="L1029" s="93"/>
      <c r="N1029" s="93"/>
      <c r="P1029" s="93"/>
    </row>
    <row r="1030" spans="2:16">
      <c r="B1030" s="93"/>
      <c r="C1030" s="93"/>
      <c r="D1030" s="93"/>
      <c r="F1030" s="93"/>
      <c r="H1030" s="93"/>
      <c r="J1030" s="93"/>
      <c r="L1030" s="93"/>
      <c r="N1030" s="93"/>
      <c r="P1030" s="93"/>
    </row>
    <row r="1031" spans="2:16">
      <c r="B1031" s="93"/>
      <c r="C1031" s="93"/>
      <c r="D1031" s="93"/>
      <c r="F1031" s="93"/>
      <c r="H1031" s="93"/>
      <c r="J1031" s="93"/>
      <c r="L1031" s="93"/>
      <c r="N1031" s="93"/>
      <c r="P1031" s="93"/>
    </row>
    <row r="1032" spans="2:16">
      <c r="B1032" s="93"/>
      <c r="C1032" s="93"/>
      <c r="D1032" s="93"/>
      <c r="F1032" s="93"/>
      <c r="H1032" s="93"/>
      <c r="J1032" s="93"/>
      <c r="L1032" s="93"/>
      <c r="N1032" s="93"/>
      <c r="P1032" s="93"/>
    </row>
    <row r="1033" spans="2:16">
      <c r="B1033" s="93"/>
      <c r="C1033" s="93"/>
      <c r="D1033" s="93"/>
      <c r="F1033" s="93"/>
      <c r="H1033" s="93"/>
      <c r="J1033" s="93"/>
      <c r="L1033" s="93"/>
      <c r="N1033" s="93"/>
      <c r="P1033" s="93"/>
    </row>
    <row r="1034" spans="2:16">
      <c r="B1034" s="93"/>
      <c r="C1034" s="93"/>
      <c r="D1034" s="93"/>
      <c r="F1034" s="93"/>
      <c r="H1034" s="93"/>
      <c r="J1034" s="93"/>
      <c r="L1034" s="93"/>
      <c r="N1034" s="93"/>
      <c r="P1034" s="93"/>
    </row>
    <row r="1035" spans="2:16">
      <c r="B1035" s="93"/>
      <c r="C1035" s="93"/>
      <c r="D1035" s="93"/>
      <c r="F1035" s="93"/>
      <c r="H1035" s="93"/>
      <c r="J1035" s="93"/>
      <c r="L1035" s="93"/>
      <c r="N1035" s="93"/>
      <c r="P1035" s="93"/>
    </row>
    <row r="1036" spans="2:16">
      <c r="B1036" s="93"/>
      <c r="C1036" s="93"/>
      <c r="D1036" s="93"/>
      <c r="F1036" s="93"/>
      <c r="H1036" s="93"/>
      <c r="J1036" s="93"/>
      <c r="L1036" s="93"/>
      <c r="N1036" s="93"/>
      <c r="P1036" s="93"/>
    </row>
    <row r="1037" spans="2:16">
      <c r="B1037" s="93"/>
      <c r="C1037" s="93"/>
      <c r="D1037" s="93"/>
      <c r="F1037" s="93"/>
      <c r="H1037" s="93"/>
      <c r="J1037" s="93"/>
      <c r="L1037" s="93"/>
      <c r="N1037" s="93"/>
      <c r="P1037" s="93"/>
    </row>
    <row r="1038" spans="2:16">
      <c r="B1038" s="93"/>
      <c r="C1038" s="93"/>
      <c r="D1038" s="93"/>
      <c r="F1038" s="93"/>
      <c r="H1038" s="93"/>
      <c r="J1038" s="93"/>
      <c r="L1038" s="93"/>
      <c r="N1038" s="93"/>
      <c r="P1038" s="93"/>
    </row>
    <row r="1039" spans="2:16">
      <c r="B1039" s="93"/>
      <c r="C1039" s="93"/>
      <c r="D1039" s="93"/>
      <c r="F1039" s="93"/>
      <c r="H1039" s="93"/>
      <c r="J1039" s="93"/>
      <c r="L1039" s="93"/>
      <c r="N1039" s="93"/>
      <c r="P1039" s="93"/>
    </row>
    <row r="1040" spans="2:16">
      <c r="B1040" s="93"/>
      <c r="C1040" s="93"/>
      <c r="D1040" s="93"/>
      <c r="F1040" s="93"/>
      <c r="H1040" s="93"/>
      <c r="J1040" s="93"/>
      <c r="L1040" s="93"/>
      <c r="N1040" s="93"/>
      <c r="P1040" s="93"/>
    </row>
    <row r="1041" spans="2:16">
      <c r="B1041" s="93"/>
      <c r="C1041" s="93"/>
      <c r="D1041" s="93"/>
      <c r="F1041" s="93"/>
      <c r="H1041" s="93"/>
      <c r="J1041" s="93"/>
      <c r="L1041" s="93"/>
      <c r="N1041" s="93"/>
      <c r="P1041" s="93"/>
    </row>
    <row r="1042" spans="2:16">
      <c r="B1042" s="93"/>
      <c r="C1042" s="93"/>
      <c r="D1042" s="93"/>
      <c r="F1042" s="93"/>
      <c r="H1042" s="93"/>
      <c r="J1042" s="93"/>
      <c r="L1042" s="93"/>
      <c r="N1042" s="93"/>
      <c r="P1042" s="93"/>
    </row>
    <row r="1043" spans="2:16">
      <c r="B1043" s="93"/>
      <c r="C1043" s="93"/>
      <c r="D1043" s="93"/>
      <c r="F1043" s="93"/>
      <c r="H1043" s="93"/>
      <c r="J1043" s="93"/>
      <c r="L1043" s="93"/>
      <c r="N1043" s="93"/>
      <c r="P1043" s="93"/>
    </row>
    <row r="1044" spans="2:16">
      <c r="B1044" s="93"/>
      <c r="C1044" s="93"/>
      <c r="D1044" s="93"/>
      <c r="F1044" s="93"/>
      <c r="H1044" s="93"/>
      <c r="J1044" s="93"/>
      <c r="L1044" s="93"/>
      <c r="N1044" s="93"/>
      <c r="P1044" s="93"/>
    </row>
    <row r="1045" spans="2:16">
      <c r="B1045" s="93"/>
      <c r="C1045" s="93"/>
      <c r="D1045" s="93"/>
      <c r="F1045" s="93"/>
      <c r="H1045" s="93"/>
      <c r="J1045" s="93"/>
      <c r="L1045" s="93"/>
      <c r="N1045" s="93"/>
      <c r="P1045" s="93"/>
    </row>
    <row r="1046" spans="2:16">
      <c r="B1046" s="93"/>
      <c r="C1046" s="93"/>
      <c r="D1046" s="93"/>
      <c r="F1046" s="93"/>
      <c r="H1046" s="93"/>
      <c r="J1046" s="93"/>
      <c r="L1046" s="93"/>
      <c r="N1046" s="93"/>
      <c r="P1046" s="93"/>
    </row>
    <row r="1047" spans="2:16">
      <c r="B1047" s="93"/>
      <c r="C1047" s="93"/>
      <c r="D1047" s="93"/>
      <c r="F1047" s="93"/>
      <c r="H1047" s="93"/>
      <c r="J1047" s="93"/>
      <c r="L1047" s="93"/>
      <c r="N1047" s="93"/>
      <c r="P1047" s="93"/>
    </row>
    <row r="1048" spans="2:16">
      <c r="B1048" s="93"/>
      <c r="C1048" s="93"/>
      <c r="D1048" s="93"/>
      <c r="F1048" s="93"/>
      <c r="H1048" s="93"/>
      <c r="J1048" s="93"/>
      <c r="L1048" s="93"/>
      <c r="N1048" s="93"/>
      <c r="P1048" s="93"/>
    </row>
    <row r="1049" spans="2:16">
      <c r="B1049" s="93"/>
      <c r="C1049" s="93"/>
      <c r="D1049" s="93"/>
      <c r="F1049" s="93"/>
      <c r="H1049" s="93"/>
      <c r="J1049" s="93"/>
      <c r="L1049" s="93"/>
      <c r="N1049" s="93"/>
      <c r="P1049" s="93"/>
    </row>
    <row r="1050" spans="2:16">
      <c r="B1050" s="93"/>
      <c r="C1050" s="93"/>
      <c r="D1050" s="93"/>
      <c r="F1050" s="93"/>
      <c r="H1050" s="93"/>
      <c r="J1050" s="93"/>
      <c r="L1050" s="93"/>
      <c r="N1050" s="93"/>
      <c r="P1050" s="93"/>
    </row>
    <row r="1051" spans="2:16">
      <c r="B1051" s="93"/>
      <c r="C1051" s="93"/>
      <c r="D1051" s="93"/>
      <c r="F1051" s="93"/>
      <c r="H1051" s="93"/>
      <c r="J1051" s="93"/>
      <c r="L1051" s="93"/>
      <c r="N1051" s="93"/>
      <c r="P1051" s="93"/>
    </row>
    <row r="1052" spans="2:16">
      <c r="B1052" s="93"/>
      <c r="C1052" s="93"/>
      <c r="D1052" s="93"/>
      <c r="F1052" s="93"/>
      <c r="H1052" s="93"/>
      <c r="J1052" s="93"/>
      <c r="L1052" s="93"/>
      <c r="N1052" s="93"/>
      <c r="P1052" s="93"/>
    </row>
    <row r="1053" spans="2:16">
      <c r="B1053" s="93"/>
      <c r="C1053" s="93"/>
      <c r="D1053" s="93"/>
      <c r="F1053" s="93"/>
      <c r="H1053" s="93"/>
      <c r="J1053" s="93"/>
      <c r="L1053" s="93"/>
      <c r="N1053" s="93"/>
      <c r="P1053" s="93"/>
    </row>
    <row r="1054" spans="2:16">
      <c r="B1054" s="93"/>
      <c r="C1054" s="93"/>
      <c r="D1054" s="93"/>
      <c r="F1054" s="93"/>
      <c r="H1054" s="93"/>
      <c r="J1054" s="93"/>
      <c r="L1054" s="93"/>
      <c r="N1054" s="93"/>
      <c r="P1054" s="93"/>
    </row>
    <row r="1055" spans="2:16">
      <c r="B1055" s="93"/>
      <c r="C1055" s="93"/>
      <c r="D1055" s="93"/>
      <c r="F1055" s="93"/>
      <c r="H1055" s="93"/>
      <c r="J1055" s="93"/>
      <c r="L1055" s="93"/>
      <c r="N1055" s="93"/>
      <c r="P1055" s="93"/>
    </row>
    <row r="1056" spans="2:16">
      <c r="B1056" s="93"/>
      <c r="C1056" s="93"/>
      <c r="D1056" s="93"/>
      <c r="F1056" s="93"/>
      <c r="H1056" s="93"/>
      <c r="J1056" s="93"/>
      <c r="L1056" s="93"/>
      <c r="N1056" s="93"/>
      <c r="P1056" s="93"/>
    </row>
    <row r="1057" spans="2:16">
      <c r="B1057" s="93"/>
      <c r="C1057" s="93"/>
      <c r="D1057" s="93"/>
      <c r="F1057" s="93"/>
      <c r="H1057" s="93"/>
      <c r="J1057" s="93"/>
      <c r="L1057" s="93"/>
      <c r="N1057" s="93"/>
      <c r="P1057" s="93"/>
    </row>
    <row r="1058" spans="2:16">
      <c r="B1058" s="93"/>
      <c r="C1058" s="93"/>
      <c r="D1058" s="93"/>
      <c r="F1058" s="93"/>
      <c r="H1058" s="93"/>
      <c r="J1058" s="93"/>
      <c r="L1058" s="93"/>
      <c r="N1058" s="93"/>
      <c r="P1058" s="93"/>
    </row>
    <row r="1059" spans="2:16">
      <c r="B1059" s="93"/>
      <c r="C1059" s="93"/>
      <c r="D1059" s="93"/>
      <c r="F1059" s="93"/>
      <c r="H1059" s="93"/>
      <c r="J1059" s="93"/>
      <c r="L1059" s="93"/>
      <c r="N1059" s="93"/>
      <c r="P1059" s="93"/>
    </row>
    <row r="1060" spans="2:16">
      <c r="B1060" s="93"/>
      <c r="C1060" s="93"/>
      <c r="D1060" s="93"/>
      <c r="F1060" s="93"/>
      <c r="H1060" s="93"/>
      <c r="J1060" s="93"/>
      <c r="L1060" s="93"/>
      <c r="N1060" s="93"/>
      <c r="P1060" s="93"/>
    </row>
    <row r="1061" spans="2:16">
      <c r="B1061" s="93"/>
      <c r="C1061" s="93"/>
      <c r="D1061" s="93"/>
      <c r="F1061" s="93"/>
      <c r="H1061" s="93"/>
      <c r="J1061" s="93"/>
      <c r="L1061" s="93"/>
      <c r="N1061" s="93"/>
      <c r="P1061" s="93"/>
    </row>
    <row r="1062" spans="2:16">
      <c r="B1062" s="93"/>
      <c r="C1062" s="93"/>
      <c r="D1062" s="93"/>
      <c r="F1062" s="93"/>
      <c r="H1062" s="93"/>
      <c r="J1062" s="93"/>
      <c r="L1062" s="93"/>
      <c r="N1062" s="93"/>
      <c r="P1062" s="93"/>
    </row>
    <row r="1063" spans="2:16">
      <c r="B1063" s="93"/>
      <c r="C1063" s="93"/>
      <c r="D1063" s="93"/>
      <c r="F1063" s="93"/>
      <c r="H1063" s="93"/>
      <c r="J1063" s="93"/>
      <c r="L1063" s="93"/>
      <c r="N1063" s="93"/>
      <c r="P1063" s="93"/>
    </row>
    <row r="1064" spans="2:16">
      <c r="B1064" s="93"/>
      <c r="C1064" s="93"/>
      <c r="D1064" s="93"/>
      <c r="F1064" s="93"/>
      <c r="H1064" s="93"/>
      <c r="J1064" s="93"/>
      <c r="L1064" s="93"/>
      <c r="N1064" s="93"/>
      <c r="P1064" s="93"/>
    </row>
    <row r="1065" spans="2:16">
      <c r="B1065" s="93"/>
      <c r="C1065" s="93"/>
      <c r="D1065" s="93"/>
      <c r="F1065" s="93"/>
      <c r="H1065" s="93"/>
      <c r="J1065" s="93"/>
      <c r="L1065" s="93"/>
      <c r="N1065" s="93"/>
      <c r="P1065" s="93"/>
    </row>
    <row r="1066" spans="2:16">
      <c r="B1066" s="93"/>
      <c r="C1066" s="93"/>
      <c r="D1066" s="93"/>
      <c r="F1066" s="93"/>
      <c r="H1066" s="93"/>
      <c r="J1066" s="93"/>
      <c r="L1066" s="93"/>
      <c r="N1066" s="93"/>
      <c r="P1066" s="93"/>
    </row>
    <row r="1067" spans="2:16">
      <c r="B1067" s="93"/>
      <c r="C1067" s="93"/>
      <c r="D1067" s="93"/>
      <c r="F1067" s="93"/>
      <c r="H1067" s="93"/>
      <c r="J1067" s="93"/>
      <c r="L1067" s="93"/>
      <c r="N1067" s="93"/>
      <c r="P1067" s="93"/>
    </row>
    <row r="1068" spans="2:16">
      <c r="B1068" s="93"/>
      <c r="C1068" s="93"/>
      <c r="D1068" s="93"/>
      <c r="F1068" s="93"/>
      <c r="H1068" s="93"/>
      <c r="J1068" s="93"/>
      <c r="L1068" s="93"/>
      <c r="N1068" s="93"/>
      <c r="P1068" s="93"/>
    </row>
    <row r="1069" spans="2:16">
      <c r="B1069" s="93"/>
      <c r="C1069" s="93"/>
      <c r="D1069" s="93"/>
      <c r="F1069" s="93"/>
      <c r="H1069" s="93"/>
      <c r="J1069" s="93"/>
      <c r="L1069" s="93"/>
      <c r="N1069" s="93"/>
      <c r="P1069" s="93"/>
    </row>
    <row r="1070" spans="2:16">
      <c r="B1070" s="93"/>
      <c r="C1070" s="93"/>
      <c r="D1070" s="93"/>
      <c r="F1070" s="93"/>
      <c r="H1070" s="93"/>
      <c r="J1070" s="93"/>
      <c r="L1070" s="93"/>
      <c r="N1070" s="93"/>
      <c r="P1070" s="93"/>
    </row>
    <row r="1071" spans="2:16">
      <c r="B1071" s="93"/>
      <c r="C1071" s="93"/>
      <c r="D1071" s="93"/>
      <c r="F1071" s="93"/>
      <c r="H1071" s="93"/>
      <c r="J1071" s="93"/>
      <c r="L1071" s="93"/>
      <c r="N1071" s="93"/>
      <c r="P1071" s="93"/>
    </row>
    <row r="1072" spans="2:16">
      <c r="B1072" s="93"/>
      <c r="C1072" s="93"/>
      <c r="D1072" s="93"/>
      <c r="F1072" s="93"/>
      <c r="H1072" s="93"/>
      <c r="J1072" s="93"/>
      <c r="L1072" s="93"/>
      <c r="N1072" s="93"/>
      <c r="P1072" s="93"/>
    </row>
    <row r="1073" spans="2:16">
      <c r="B1073" s="93"/>
      <c r="C1073" s="93"/>
      <c r="D1073" s="93"/>
      <c r="F1073" s="93"/>
      <c r="H1073" s="93"/>
      <c r="J1073" s="93"/>
      <c r="L1073" s="93"/>
      <c r="N1073" s="93"/>
      <c r="P1073" s="93"/>
    </row>
    <row r="1074" spans="2:16">
      <c r="B1074" s="93"/>
      <c r="C1074" s="93"/>
      <c r="D1074" s="93"/>
      <c r="F1074" s="93"/>
      <c r="H1074" s="93"/>
      <c r="J1074" s="93"/>
      <c r="L1074" s="93"/>
      <c r="N1074" s="93"/>
      <c r="P1074" s="93"/>
    </row>
    <row r="1075" spans="2:16">
      <c r="B1075" s="93"/>
      <c r="C1075" s="93"/>
      <c r="D1075" s="93"/>
      <c r="F1075" s="93"/>
      <c r="H1075" s="93"/>
      <c r="J1075" s="93"/>
      <c r="L1075" s="93"/>
      <c r="N1075" s="93"/>
      <c r="P1075" s="93"/>
    </row>
    <row r="1076" spans="2:16">
      <c r="B1076" s="93"/>
      <c r="C1076" s="93"/>
      <c r="D1076" s="93"/>
      <c r="F1076" s="93"/>
      <c r="H1076" s="93"/>
      <c r="J1076" s="93"/>
      <c r="L1076" s="93"/>
      <c r="N1076" s="93"/>
      <c r="P1076" s="93"/>
    </row>
    <row r="1077" spans="2:16">
      <c r="B1077" s="93"/>
      <c r="C1077" s="93"/>
      <c r="D1077" s="93"/>
      <c r="F1077" s="93"/>
      <c r="H1077" s="93"/>
      <c r="J1077" s="93"/>
      <c r="L1077" s="93"/>
      <c r="N1077" s="93"/>
      <c r="P1077" s="93"/>
    </row>
    <row r="1078" spans="2:16">
      <c r="B1078" s="93"/>
      <c r="C1078" s="93"/>
      <c r="D1078" s="93"/>
      <c r="F1078" s="93"/>
      <c r="H1078" s="93"/>
      <c r="J1078" s="93"/>
      <c r="L1078" s="93"/>
      <c r="N1078" s="93"/>
      <c r="P1078" s="93"/>
    </row>
    <row r="1079" spans="2:16">
      <c r="B1079" s="93"/>
      <c r="C1079" s="93"/>
      <c r="D1079" s="93"/>
      <c r="F1079" s="93"/>
      <c r="H1079" s="93"/>
      <c r="J1079" s="93"/>
      <c r="L1079" s="93"/>
      <c r="N1079" s="93"/>
      <c r="P1079" s="93"/>
    </row>
    <row r="1080" spans="2:16">
      <c r="B1080" s="93"/>
      <c r="C1080" s="93"/>
      <c r="D1080" s="93"/>
      <c r="F1080" s="93"/>
      <c r="H1080" s="93"/>
      <c r="J1080" s="93"/>
      <c r="L1080" s="93"/>
      <c r="N1080" s="93"/>
      <c r="P1080" s="93"/>
    </row>
    <row r="1081" spans="2:16">
      <c r="B1081" s="93"/>
      <c r="C1081" s="93"/>
      <c r="D1081" s="93"/>
      <c r="F1081" s="93"/>
      <c r="H1081" s="93"/>
      <c r="J1081" s="93"/>
      <c r="L1081" s="93"/>
      <c r="N1081" s="93"/>
      <c r="P1081" s="93"/>
    </row>
    <row r="1082" spans="2:16">
      <c r="B1082" s="93"/>
      <c r="C1082" s="93"/>
      <c r="D1082" s="93"/>
      <c r="F1082" s="93"/>
      <c r="H1082" s="93"/>
      <c r="J1082" s="93"/>
      <c r="L1082" s="93"/>
      <c r="N1082" s="93"/>
      <c r="P1082" s="93"/>
    </row>
    <row r="1083" spans="2:16">
      <c r="B1083" s="93"/>
      <c r="C1083" s="93"/>
      <c r="D1083" s="93"/>
      <c r="F1083" s="93"/>
      <c r="H1083" s="93"/>
      <c r="J1083" s="93"/>
      <c r="L1083" s="93"/>
      <c r="N1083" s="93"/>
      <c r="P1083" s="93"/>
    </row>
    <row r="1084" spans="2:16">
      <c r="B1084" s="93"/>
      <c r="C1084" s="93"/>
      <c r="D1084" s="93"/>
      <c r="F1084" s="93"/>
      <c r="H1084" s="93"/>
      <c r="J1084" s="93"/>
      <c r="L1084" s="93"/>
      <c r="N1084" s="93"/>
      <c r="P1084" s="93"/>
    </row>
    <row r="1085" spans="2:16">
      <c r="B1085" s="93"/>
      <c r="C1085" s="93"/>
      <c r="D1085" s="93"/>
      <c r="F1085" s="93"/>
      <c r="H1085" s="93"/>
      <c r="J1085" s="93"/>
      <c r="L1085" s="93"/>
      <c r="N1085" s="93"/>
      <c r="P1085" s="93"/>
    </row>
    <row r="1086" spans="2:16">
      <c r="B1086" s="93"/>
      <c r="C1086" s="93"/>
      <c r="D1086" s="93"/>
      <c r="F1086" s="93"/>
      <c r="H1086" s="93"/>
      <c r="J1086" s="93"/>
      <c r="L1086" s="93"/>
      <c r="N1086" s="93"/>
      <c r="P1086" s="93"/>
    </row>
    <row r="1087" spans="2:16">
      <c r="B1087" s="93"/>
      <c r="C1087" s="93"/>
      <c r="D1087" s="93"/>
      <c r="F1087" s="93"/>
      <c r="H1087" s="93"/>
      <c r="J1087" s="93"/>
      <c r="L1087" s="93"/>
      <c r="N1087" s="93"/>
      <c r="P1087" s="93"/>
    </row>
    <row r="1088" spans="2:16">
      <c r="B1088" s="93"/>
      <c r="C1088" s="93"/>
      <c r="D1088" s="93"/>
      <c r="F1088" s="93"/>
      <c r="H1088" s="93"/>
      <c r="J1088" s="93"/>
      <c r="L1088" s="93"/>
      <c r="N1088" s="93"/>
      <c r="P1088" s="93"/>
    </row>
    <row r="1089" spans="2:16">
      <c r="B1089" s="93"/>
      <c r="C1089" s="93"/>
      <c r="D1089" s="93"/>
      <c r="F1089" s="93"/>
      <c r="H1089" s="93"/>
      <c r="J1089" s="93"/>
      <c r="L1089" s="93"/>
      <c r="N1089" s="93"/>
      <c r="P1089" s="93"/>
    </row>
    <row r="1090" spans="2:16">
      <c r="B1090" s="93"/>
      <c r="C1090" s="93"/>
      <c r="D1090" s="93"/>
      <c r="F1090" s="93"/>
      <c r="H1090" s="93"/>
      <c r="J1090" s="93"/>
      <c r="L1090" s="93"/>
      <c r="N1090" s="93"/>
      <c r="P1090" s="93"/>
    </row>
    <row r="1091" spans="2:16">
      <c r="B1091" s="93"/>
      <c r="C1091" s="93"/>
      <c r="D1091" s="93"/>
      <c r="F1091" s="93"/>
      <c r="H1091" s="93"/>
      <c r="J1091" s="93"/>
      <c r="L1091" s="93"/>
      <c r="N1091" s="93"/>
      <c r="P1091" s="93"/>
    </row>
    <row r="1092" spans="2:16">
      <c r="B1092" s="93"/>
      <c r="C1092" s="93"/>
      <c r="D1092" s="93"/>
      <c r="F1092" s="93"/>
      <c r="H1092" s="93"/>
      <c r="J1092" s="93"/>
      <c r="L1092" s="93"/>
      <c r="N1092" s="93"/>
      <c r="P1092" s="93"/>
    </row>
    <row r="1093" spans="2:16">
      <c r="B1093" s="93"/>
      <c r="C1093" s="93"/>
      <c r="D1093" s="93"/>
      <c r="F1093" s="93"/>
      <c r="H1093" s="93"/>
      <c r="J1093" s="93"/>
      <c r="L1093" s="93"/>
      <c r="N1093" s="93"/>
      <c r="P1093" s="93"/>
    </row>
    <row r="1094" spans="2:16">
      <c r="B1094" s="93"/>
      <c r="C1094" s="93"/>
      <c r="D1094" s="93"/>
      <c r="F1094" s="93"/>
      <c r="H1094" s="93"/>
      <c r="J1094" s="93"/>
      <c r="L1094" s="93"/>
      <c r="N1094" s="93"/>
      <c r="P1094" s="93"/>
    </row>
    <row r="1095" spans="2:16">
      <c r="B1095" s="93"/>
      <c r="C1095" s="93"/>
      <c r="D1095" s="93"/>
      <c r="F1095" s="93"/>
      <c r="H1095" s="93"/>
      <c r="J1095" s="93"/>
      <c r="L1095" s="93"/>
      <c r="N1095" s="93"/>
      <c r="P1095" s="93"/>
    </row>
    <row r="1096" spans="2:16">
      <c r="B1096" s="93"/>
      <c r="C1096" s="93"/>
      <c r="D1096" s="93"/>
      <c r="F1096" s="93"/>
      <c r="H1096" s="93"/>
      <c r="J1096" s="93"/>
      <c r="L1096" s="93"/>
      <c r="N1096" s="93"/>
      <c r="P1096" s="93"/>
    </row>
    <row r="1097" spans="2:16">
      <c r="B1097" s="93"/>
      <c r="C1097" s="93"/>
      <c r="D1097" s="93"/>
      <c r="F1097" s="93"/>
      <c r="H1097" s="93"/>
      <c r="J1097" s="93"/>
      <c r="L1097" s="93"/>
      <c r="N1097" s="93"/>
      <c r="P1097" s="93"/>
    </row>
    <row r="1098" spans="2:16">
      <c r="B1098" s="93"/>
      <c r="C1098" s="93"/>
      <c r="D1098" s="93"/>
      <c r="F1098" s="93"/>
      <c r="H1098" s="93"/>
      <c r="J1098" s="93"/>
      <c r="L1098" s="93"/>
      <c r="N1098" s="93"/>
      <c r="P1098" s="93"/>
    </row>
    <row r="1099" spans="2:16">
      <c r="B1099" s="93"/>
      <c r="C1099" s="93"/>
      <c r="D1099" s="93"/>
      <c r="F1099" s="93"/>
      <c r="H1099" s="93"/>
      <c r="J1099" s="93"/>
      <c r="L1099" s="93"/>
      <c r="N1099" s="93"/>
      <c r="P1099" s="93"/>
    </row>
    <row r="1100" spans="2:16">
      <c r="B1100" s="93"/>
      <c r="C1100" s="93"/>
      <c r="D1100" s="93"/>
      <c r="F1100" s="93"/>
      <c r="H1100" s="93"/>
      <c r="J1100" s="93"/>
      <c r="L1100" s="93"/>
      <c r="N1100" s="93"/>
      <c r="P1100" s="93"/>
    </row>
    <row r="1101" spans="2:16">
      <c r="B1101" s="93"/>
      <c r="C1101" s="93"/>
      <c r="D1101" s="93"/>
      <c r="F1101" s="93"/>
      <c r="H1101" s="93"/>
      <c r="J1101" s="93"/>
      <c r="L1101" s="93"/>
      <c r="N1101" s="93"/>
      <c r="P1101" s="93"/>
    </row>
    <row r="1102" spans="2:16">
      <c r="B1102" s="93"/>
      <c r="C1102" s="93"/>
      <c r="D1102" s="93"/>
      <c r="F1102" s="93"/>
      <c r="H1102" s="93"/>
      <c r="J1102" s="93"/>
      <c r="L1102" s="93"/>
      <c r="N1102" s="93"/>
      <c r="P1102" s="93"/>
    </row>
    <row r="1103" spans="2:16">
      <c r="B1103" s="93"/>
      <c r="C1103" s="93"/>
      <c r="D1103" s="93"/>
      <c r="F1103" s="93"/>
      <c r="H1103" s="93"/>
      <c r="J1103" s="93"/>
      <c r="L1103" s="93"/>
      <c r="N1103" s="93"/>
      <c r="P1103" s="93"/>
    </row>
    <row r="1104" spans="2:16">
      <c r="B1104" s="93"/>
      <c r="C1104" s="93"/>
      <c r="D1104" s="93"/>
      <c r="F1104" s="93"/>
      <c r="H1104" s="93"/>
      <c r="J1104" s="93"/>
      <c r="L1104" s="93"/>
      <c r="N1104" s="93"/>
      <c r="P1104" s="93"/>
    </row>
    <row r="1105" spans="2:16">
      <c r="B1105" s="93"/>
      <c r="C1105" s="93"/>
      <c r="D1105" s="93"/>
      <c r="F1105" s="93"/>
      <c r="H1105" s="93"/>
      <c r="J1105" s="93"/>
      <c r="L1105" s="93"/>
      <c r="N1105" s="93"/>
      <c r="P1105" s="93"/>
    </row>
    <row r="1106" spans="2:16">
      <c r="B1106" s="93"/>
      <c r="C1106" s="93"/>
      <c r="D1106" s="93"/>
      <c r="F1106" s="93"/>
      <c r="H1106" s="93"/>
      <c r="J1106" s="93"/>
      <c r="L1106" s="93"/>
      <c r="N1106" s="93"/>
      <c r="P1106" s="93"/>
    </row>
    <row r="1107" spans="2:16">
      <c r="B1107" s="93"/>
      <c r="C1107" s="93"/>
      <c r="D1107" s="93"/>
      <c r="F1107" s="93"/>
      <c r="H1107" s="93"/>
      <c r="J1107" s="93"/>
      <c r="L1107" s="93"/>
      <c r="N1107" s="93"/>
      <c r="P1107" s="93"/>
    </row>
    <row r="1108" spans="2:16">
      <c r="B1108" s="93"/>
      <c r="C1108" s="93"/>
      <c r="D1108" s="93"/>
      <c r="F1108" s="93"/>
      <c r="H1108" s="93"/>
      <c r="J1108" s="93"/>
      <c r="L1108" s="93"/>
      <c r="N1108" s="93"/>
      <c r="P1108" s="93"/>
    </row>
    <row r="1109" spans="2:16">
      <c r="B1109" s="93"/>
      <c r="C1109" s="93"/>
      <c r="D1109" s="93"/>
      <c r="F1109" s="93"/>
      <c r="H1109" s="93"/>
      <c r="J1109" s="93"/>
      <c r="L1109" s="93"/>
      <c r="N1109" s="93"/>
      <c r="P1109" s="93"/>
    </row>
    <row r="1110" spans="2:16">
      <c r="B1110" s="93"/>
      <c r="C1110" s="93"/>
      <c r="D1110" s="93"/>
      <c r="F1110" s="93"/>
      <c r="H1110" s="93"/>
      <c r="J1110" s="93"/>
      <c r="L1110" s="93"/>
      <c r="N1110" s="93"/>
      <c r="P1110" s="93"/>
    </row>
    <row r="1111" spans="2:16">
      <c r="B1111" s="93"/>
      <c r="C1111" s="93"/>
      <c r="D1111" s="93"/>
      <c r="F1111" s="93"/>
      <c r="H1111" s="93"/>
      <c r="J1111" s="93"/>
      <c r="L1111" s="93"/>
      <c r="N1111" s="93"/>
      <c r="P1111" s="93"/>
    </row>
    <row r="1112" spans="2:16">
      <c r="B1112" s="93"/>
      <c r="C1112" s="93"/>
      <c r="D1112" s="93"/>
      <c r="F1112" s="93"/>
      <c r="H1112" s="93"/>
      <c r="J1112" s="93"/>
      <c r="L1112" s="93"/>
      <c r="N1112" s="93"/>
      <c r="P1112" s="93"/>
    </row>
    <row r="1113" spans="2:16">
      <c r="B1113" s="93"/>
      <c r="C1113" s="93"/>
      <c r="D1113" s="93"/>
      <c r="F1113" s="93"/>
      <c r="H1113" s="93"/>
      <c r="J1113" s="93"/>
      <c r="L1113" s="93"/>
      <c r="N1113" s="93"/>
      <c r="P1113" s="93"/>
    </row>
    <row r="1114" spans="2:16">
      <c r="B1114" s="93"/>
      <c r="C1114" s="93"/>
      <c r="D1114" s="93"/>
      <c r="F1114" s="93"/>
      <c r="H1114" s="93"/>
      <c r="J1114" s="93"/>
      <c r="L1114" s="93"/>
      <c r="N1114" s="93"/>
      <c r="P1114" s="93"/>
    </row>
    <row r="1115" spans="2:16">
      <c r="B1115" s="93"/>
      <c r="C1115" s="93"/>
      <c r="D1115" s="93"/>
      <c r="F1115" s="93"/>
      <c r="H1115" s="93"/>
      <c r="J1115" s="93"/>
      <c r="L1115" s="93"/>
      <c r="N1115" s="93"/>
      <c r="P1115" s="93"/>
    </row>
    <row r="1116" spans="2:16">
      <c r="B1116" s="93"/>
      <c r="C1116" s="93"/>
      <c r="D1116" s="93"/>
      <c r="F1116" s="93"/>
      <c r="H1116" s="93"/>
      <c r="J1116" s="93"/>
      <c r="L1116" s="93"/>
      <c r="N1116" s="93"/>
      <c r="P1116" s="93"/>
    </row>
    <row r="1117" spans="2:16">
      <c r="B1117" s="93"/>
      <c r="C1117" s="93"/>
      <c r="D1117" s="93"/>
      <c r="F1117" s="93"/>
      <c r="H1117" s="93"/>
      <c r="J1117" s="93"/>
      <c r="L1117" s="93"/>
      <c r="N1117" s="93"/>
      <c r="P1117" s="93"/>
    </row>
    <row r="1118" spans="2:16">
      <c r="B1118" s="93"/>
      <c r="C1118" s="93"/>
      <c r="D1118" s="93"/>
      <c r="F1118" s="93"/>
      <c r="H1118" s="93"/>
      <c r="J1118" s="93"/>
      <c r="L1118" s="93"/>
      <c r="N1118" s="93"/>
      <c r="P1118" s="93"/>
    </row>
    <row r="1119" spans="2:16">
      <c r="B1119" s="93"/>
      <c r="C1119" s="93"/>
      <c r="D1119" s="93"/>
      <c r="F1119" s="93"/>
      <c r="H1119" s="93"/>
      <c r="J1119" s="93"/>
      <c r="L1119" s="93"/>
      <c r="N1119" s="93"/>
      <c r="P1119" s="93"/>
    </row>
    <row r="1120" spans="2:16">
      <c r="B1120" s="93"/>
      <c r="C1120" s="93"/>
      <c r="D1120" s="93"/>
      <c r="F1120" s="93"/>
      <c r="H1120" s="93"/>
      <c r="J1120" s="93"/>
      <c r="L1120" s="93"/>
      <c r="N1120" s="93"/>
      <c r="P1120" s="93"/>
    </row>
    <row r="1121" spans="2:16">
      <c r="B1121" s="93"/>
      <c r="C1121" s="93"/>
      <c r="D1121" s="93"/>
      <c r="F1121" s="93"/>
      <c r="H1121" s="93"/>
      <c r="J1121" s="93"/>
      <c r="L1121" s="93"/>
      <c r="N1121" s="93"/>
      <c r="P1121" s="93"/>
    </row>
    <row r="1122" spans="2:16">
      <c r="B1122" s="93"/>
      <c r="C1122" s="93"/>
      <c r="D1122" s="93"/>
      <c r="F1122" s="93"/>
      <c r="H1122" s="93"/>
      <c r="J1122" s="93"/>
      <c r="L1122" s="93"/>
      <c r="N1122" s="93"/>
      <c r="P1122" s="93"/>
    </row>
    <row r="1123" spans="2:16">
      <c r="B1123" s="93"/>
      <c r="C1123" s="93"/>
      <c r="D1123" s="93"/>
      <c r="F1123" s="93"/>
      <c r="H1123" s="93"/>
      <c r="J1123" s="93"/>
      <c r="L1123" s="93"/>
      <c r="N1123" s="93"/>
      <c r="P1123" s="93"/>
    </row>
    <row r="1124" spans="2:16">
      <c r="B1124" s="93"/>
      <c r="C1124" s="93"/>
      <c r="D1124" s="93"/>
      <c r="F1124" s="93"/>
      <c r="H1124" s="93"/>
      <c r="J1124" s="93"/>
      <c r="L1124" s="93"/>
      <c r="N1124" s="93"/>
      <c r="P1124" s="93"/>
    </row>
    <row r="1125" spans="2:16">
      <c r="B1125" s="93"/>
      <c r="C1125" s="93"/>
      <c r="D1125" s="93"/>
      <c r="F1125" s="93"/>
      <c r="H1125" s="93"/>
      <c r="J1125" s="93"/>
      <c r="L1125" s="93"/>
      <c r="N1125" s="93"/>
      <c r="P1125" s="93"/>
    </row>
    <row r="1126" spans="2:16">
      <c r="B1126" s="93"/>
      <c r="C1126" s="93"/>
      <c r="D1126" s="93"/>
      <c r="F1126" s="93"/>
      <c r="H1126" s="93"/>
      <c r="J1126" s="93"/>
      <c r="L1126" s="93"/>
      <c r="N1126" s="93"/>
      <c r="P1126" s="93"/>
    </row>
    <row r="1127" spans="2:16">
      <c r="B1127" s="93"/>
      <c r="C1127" s="93"/>
      <c r="D1127" s="93"/>
      <c r="F1127" s="93"/>
      <c r="H1127" s="93"/>
      <c r="J1127" s="93"/>
      <c r="L1127" s="93"/>
      <c r="N1127" s="93"/>
      <c r="P1127" s="93"/>
    </row>
    <row r="1128" spans="2:16">
      <c r="B1128" s="93"/>
      <c r="C1128" s="93"/>
      <c r="D1128" s="93"/>
      <c r="F1128" s="93"/>
      <c r="H1128" s="93"/>
      <c r="J1128" s="93"/>
      <c r="L1128" s="93"/>
      <c r="N1128" s="93"/>
      <c r="P1128" s="93"/>
    </row>
    <row r="1129" spans="2:16">
      <c r="B1129" s="93"/>
      <c r="C1129" s="93"/>
      <c r="D1129" s="93"/>
      <c r="F1129" s="93"/>
      <c r="H1129" s="93"/>
      <c r="J1129" s="93"/>
      <c r="L1129" s="93"/>
      <c r="N1129" s="93"/>
      <c r="P1129" s="93"/>
    </row>
    <row r="1130" spans="2:16">
      <c r="B1130" s="93"/>
      <c r="C1130" s="93"/>
      <c r="D1130" s="93"/>
      <c r="F1130" s="93"/>
      <c r="H1130" s="93"/>
      <c r="J1130" s="93"/>
      <c r="L1130" s="93"/>
      <c r="N1130" s="93"/>
      <c r="P1130" s="93"/>
    </row>
    <row r="1131" spans="2:16">
      <c r="B1131" s="93"/>
      <c r="C1131" s="93"/>
      <c r="D1131" s="93"/>
      <c r="F1131" s="93"/>
      <c r="H1131" s="93"/>
      <c r="J1131" s="93"/>
      <c r="L1131" s="93"/>
      <c r="N1131" s="93"/>
      <c r="P1131" s="93"/>
    </row>
    <row r="1132" spans="2:16">
      <c r="B1132" s="93"/>
      <c r="C1132" s="93"/>
      <c r="D1132" s="93"/>
      <c r="F1132" s="93"/>
      <c r="H1132" s="93"/>
      <c r="J1132" s="93"/>
      <c r="L1132" s="93"/>
      <c r="N1132" s="93"/>
      <c r="P1132" s="93"/>
    </row>
    <row r="1133" spans="2:16">
      <c r="B1133" s="93"/>
      <c r="C1133" s="93"/>
      <c r="D1133" s="93"/>
      <c r="F1133" s="93"/>
      <c r="H1133" s="93"/>
      <c r="J1133" s="93"/>
      <c r="L1133" s="93"/>
      <c r="N1133" s="93"/>
      <c r="P1133" s="93"/>
    </row>
    <row r="1134" spans="2:16">
      <c r="B1134" s="93"/>
      <c r="C1134" s="93"/>
      <c r="D1134" s="93"/>
      <c r="F1134" s="93"/>
      <c r="H1134" s="93"/>
      <c r="J1134" s="93"/>
      <c r="L1134" s="93"/>
      <c r="N1134" s="93"/>
      <c r="P1134" s="93"/>
    </row>
    <row r="1135" spans="2:16">
      <c r="B1135" s="93"/>
      <c r="C1135" s="93"/>
      <c r="D1135" s="93"/>
      <c r="F1135" s="93"/>
      <c r="H1135" s="93"/>
      <c r="J1135" s="93"/>
      <c r="L1135" s="93"/>
      <c r="N1135" s="93"/>
      <c r="P1135" s="93"/>
    </row>
    <row r="1136" spans="2:16">
      <c r="B1136" s="93"/>
      <c r="C1136" s="93"/>
      <c r="D1136" s="93"/>
      <c r="F1136" s="93"/>
      <c r="H1136" s="93"/>
      <c r="J1136" s="93"/>
      <c r="L1136" s="93"/>
      <c r="N1136" s="93"/>
      <c r="P1136" s="93"/>
    </row>
    <row r="1137" spans="2:16">
      <c r="B1137" s="93"/>
      <c r="C1137" s="93"/>
      <c r="D1137" s="93"/>
      <c r="F1137" s="93"/>
      <c r="H1137" s="93"/>
      <c r="J1137" s="93"/>
      <c r="L1137" s="93"/>
      <c r="N1137" s="93"/>
      <c r="P1137" s="93"/>
    </row>
    <row r="1138" spans="2:16">
      <c r="B1138" s="93"/>
      <c r="C1138" s="93"/>
      <c r="D1138" s="93"/>
      <c r="F1138" s="93"/>
      <c r="H1138" s="93"/>
      <c r="J1138" s="93"/>
      <c r="L1138" s="93"/>
      <c r="N1138" s="93"/>
      <c r="P1138" s="93"/>
    </row>
    <row r="1139" spans="2:16">
      <c r="B1139" s="93"/>
      <c r="C1139" s="93"/>
      <c r="D1139" s="93"/>
      <c r="F1139" s="93"/>
      <c r="H1139" s="93"/>
      <c r="J1139" s="93"/>
      <c r="L1139" s="93"/>
      <c r="N1139" s="93"/>
      <c r="P1139" s="93"/>
    </row>
    <row r="1140" spans="2:16">
      <c r="B1140" s="93"/>
      <c r="C1140" s="93"/>
      <c r="D1140" s="93"/>
      <c r="F1140" s="93"/>
      <c r="H1140" s="93"/>
      <c r="J1140" s="93"/>
      <c r="L1140" s="93"/>
      <c r="N1140" s="93"/>
      <c r="P1140" s="93"/>
    </row>
    <row r="1141" spans="2:16">
      <c r="B1141" s="93"/>
      <c r="C1141" s="93"/>
      <c r="D1141" s="93"/>
      <c r="F1141" s="93"/>
      <c r="H1141" s="93"/>
      <c r="J1141" s="93"/>
      <c r="L1141" s="93"/>
      <c r="N1141" s="93"/>
      <c r="P1141" s="93"/>
    </row>
    <row r="1142" spans="2:16">
      <c r="B1142" s="93"/>
      <c r="C1142" s="93"/>
      <c r="D1142" s="93"/>
      <c r="F1142" s="93"/>
      <c r="H1142" s="93"/>
      <c r="J1142" s="93"/>
      <c r="L1142" s="93"/>
      <c r="N1142" s="93"/>
      <c r="P1142" s="93"/>
    </row>
    <row r="1143" spans="2:16">
      <c r="B1143" s="93"/>
      <c r="C1143" s="93"/>
      <c r="D1143" s="93"/>
      <c r="F1143" s="93"/>
      <c r="H1143" s="93"/>
      <c r="J1143" s="93"/>
      <c r="L1143" s="93"/>
      <c r="N1143" s="93"/>
      <c r="P1143" s="93"/>
    </row>
    <row r="1144" spans="2:16">
      <c r="B1144" s="93"/>
      <c r="C1144" s="93"/>
      <c r="D1144" s="93"/>
      <c r="F1144" s="93"/>
      <c r="H1144" s="93"/>
      <c r="J1144" s="93"/>
      <c r="L1144" s="93"/>
      <c r="N1144" s="93"/>
      <c r="P1144" s="93"/>
    </row>
    <row r="1145" spans="2:16">
      <c r="B1145" s="93"/>
      <c r="C1145" s="93"/>
      <c r="D1145" s="93"/>
      <c r="F1145" s="93"/>
      <c r="H1145" s="93"/>
      <c r="J1145" s="93"/>
      <c r="L1145" s="93"/>
      <c r="N1145" s="93"/>
      <c r="P1145" s="93"/>
    </row>
    <row r="1146" spans="2:16">
      <c r="B1146" s="93"/>
      <c r="C1146" s="93"/>
      <c r="D1146" s="93"/>
      <c r="F1146" s="93"/>
      <c r="H1146" s="93"/>
      <c r="J1146" s="93"/>
      <c r="L1146" s="93"/>
      <c r="N1146" s="93"/>
      <c r="P1146" s="93"/>
    </row>
    <row r="1147" spans="2:16">
      <c r="B1147" s="93"/>
      <c r="C1147" s="93"/>
      <c r="D1147" s="93"/>
      <c r="F1147" s="93"/>
      <c r="H1147" s="93"/>
      <c r="J1147" s="93"/>
      <c r="L1147" s="93"/>
      <c r="N1147" s="93"/>
      <c r="P1147" s="93"/>
    </row>
    <row r="1148" spans="2:16">
      <c r="B1148" s="93"/>
      <c r="C1148" s="93"/>
      <c r="D1148" s="93"/>
      <c r="F1148" s="93"/>
      <c r="H1148" s="93"/>
      <c r="J1148" s="93"/>
      <c r="L1148" s="93"/>
      <c r="N1148" s="93"/>
      <c r="P1148" s="93"/>
    </row>
    <row r="1149" spans="2:16">
      <c r="B1149" s="93"/>
      <c r="C1149" s="93"/>
      <c r="D1149" s="93"/>
      <c r="F1149" s="93"/>
      <c r="H1149" s="93"/>
      <c r="J1149" s="93"/>
      <c r="L1149" s="93"/>
      <c r="N1149" s="93"/>
      <c r="P1149" s="93"/>
    </row>
    <row r="1150" spans="2:16">
      <c r="B1150" s="93"/>
      <c r="C1150" s="93"/>
      <c r="D1150" s="93"/>
      <c r="F1150" s="93"/>
      <c r="H1150" s="93"/>
      <c r="J1150" s="93"/>
      <c r="L1150" s="93"/>
      <c r="N1150" s="93"/>
      <c r="P1150" s="93"/>
    </row>
    <row r="1151" spans="2:16">
      <c r="B1151" s="93"/>
      <c r="C1151" s="93"/>
      <c r="D1151" s="93"/>
      <c r="F1151" s="93"/>
      <c r="H1151" s="93"/>
      <c r="J1151" s="93"/>
      <c r="L1151" s="93"/>
      <c r="N1151" s="93"/>
      <c r="P1151" s="93"/>
    </row>
    <row r="1152" spans="2:16">
      <c r="B1152" s="93"/>
      <c r="C1152" s="93"/>
      <c r="D1152" s="93"/>
      <c r="F1152" s="93"/>
      <c r="H1152" s="93"/>
      <c r="J1152" s="93"/>
      <c r="L1152" s="93"/>
      <c r="N1152" s="93"/>
      <c r="P1152" s="93"/>
    </row>
    <row r="1153" spans="2:16">
      <c r="B1153" s="93"/>
      <c r="C1153" s="93"/>
      <c r="D1153" s="93"/>
      <c r="F1153" s="93"/>
      <c r="H1153" s="93"/>
      <c r="J1153" s="93"/>
      <c r="L1153" s="93"/>
      <c r="N1153" s="93"/>
      <c r="P1153" s="93"/>
    </row>
    <row r="1154" spans="2:16">
      <c r="B1154" s="93"/>
      <c r="C1154" s="93"/>
      <c r="D1154" s="93"/>
      <c r="F1154" s="93"/>
      <c r="H1154" s="93"/>
      <c r="J1154" s="93"/>
      <c r="L1154" s="93"/>
      <c r="N1154" s="93"/>
      <c r="P1154" s="93"/>
    </row>
    <row r="1155" spans="2:16">
      <c r="B1155" s="93"/>
      <c r="C1155" s="93"/>
      <c r="D1155" s="93"/>
      <c r="F1155" s="93"/>
      <c r="H1155" s="93"/>
      <c r="J1155" s="93"/>
      <c r="L1155" s="93"/>
      <c r="N1155" s="93"/>
      <c r="P1155" s="93"/>
    </row>
    <row r="1156" spans="2:16">
      <c r="B1156" s="93"/>
      <c r="C1156" s="93"/>
      <c r="D1156" s="93"/>
      <c r="F1156" s="93"/>
      <c r="H1156" s="93"/>
      <c r="J1156" s="93"/>
      <c r="L1156" s="93"/>
      <c r="N1156" s="93"/>
      <c r="P1156" s="93"/>
    </row>
    <row r="1157" spans="2:16">
      <c r="B1157" s="93"/>
      <c r="C1157" s="93"/>
      <c r="D1157" s="93"/>
      <c r="F1157" s="93"/>
      <c r="H1157" s="93"/>
      <c r="J1157" s="93"/>
      <c r="L1157" s="93"/>
      <c r="N1157" s="93"/>
      <c r="P1157" s="93"/>
    </row>
    <row r="1158" spans="2:16">
      <c r="B1158" s="93"/>
      <c r="C1158" s="93"/>
      <c r="D1158" s="93"/>
      <c r="F1158" s="93"/>
      <c r="H1158" s="93"/>
      <c r="J1158" s="93"/>
      <c r="L1158" s="93"/>
      <c r="N1158" s="93"/>
      <c r="P1158" s="93"/>
    </row>
    <row r="1159" spans="2:16">
      <c r="B1159" s="93"/>
      <c r="C1159" s="93"/>
      <c r="D1159" s="93"/>
      <c r="F1159" s="93"/>
      <c r="H1159" s="93"/>
      <c r="J1159" s="93"/>
      <c r="L1159" s="93"/>
      <c r="N1159" s="93"/>
      <c r="P1159" s="93"/>
    </row>
    <row r="1160" spans="2:16">
      <c r="B1160" s="93"/>
      <c r="C1160" s="93"/>
      <c r="D1160" s="93"/>
      <c r="F1160" s="93"/>
      <c r="H1160" s="93"/>
      <c r="J1160" s="93"/>
      <c r="L1160" s="93"/>
      <c r="N1160" s="93"/>
      <c r="P1160" s="93"/>
    </row>
    <row r="1161" spans="2:16">
      <c r="B1161" s="93"/>
      <c r="C1161" s="93"/>
      <c r="D1161" s="93"/>
      <c r="F1161" s="93"/>
      <c r="H1161" s="93"/>
      <c r="J1161" s="93"/>
      <c r="L1161" s="93"/>
      <c r="N1161" s="93"/>
      <c r="P1161" s="93"/>
    </row>
    <row r="1162" spans="2:16">
      <c r="B1162" s="93"/>
      <c r="C1162" s="93"/>
      <c r="D1162" s="93"/>
      <c r="F1162" s="93"/>
      <c r="H1162" s="93"/>
      <c r="J1162" s="93"/>
      <c r="L1162" s="93"/>
      <c r="N1162" s="93"/>
      <c r="P1162" s="93"/>
    </row>
    <row r="1163" spans="2:16">
      <c r="B1163" s="93"/>
      <c r="C1163" s="93"/>
      <c r="D1163" s="93"/>
      <c r="F1163" s="93"/>
      <c r="H1163" s="93"/>
      <c r="J1163" s="93"/>
      <c r="L1163" s="93"/>
      <c r="N1163" s="93"/>
      <c r="P1163" s="93"/>
    </row>
    <row r="1164" spans="2:16">
      <c r="B1164" s="93"/>
      <c r="C1164" s="93"/>
      <c r="D1164" s="93"/>
      <c r="F1164" s="93"/>
      <c r="H1164" s="93"/>
      <c r="J1164" s="93"/>
      <c r="L1164" s="93"/>
      <c r="N1164" s="93"/>
      <c r="P1164" s="93"/>
    </row>
    <row r="1165" spans="2:16">
      <c r="B1165" s="93"/>
      <c r="C1165" s="93"/>
      <c r="D1165" s="93"/>
      <c r="F1165" s="93"/>
      <c r="H1165" s="93"/>
      <c r="J1165" s="93"/>
      <c r="L1165" s="93"/>
      <c r="N1165" s="93"/>
      <c r="P1165" s="93"/>
    </row>
    <row r="1166" spans="2:16">
      <c r="B1166" s="93"/>
      <c r="C1166" s="93"/>
      <c r="D1166" s="93"/>
      <c r="F1166" s="93"/>
      <c r="H1166" s="93"/>
      <c r="J1166" s="93"/>
      <c r="L1166" s="93"/>
      <c r="N1166" s="93"/>
      <c r="P1166" s="93"/>
    </row>
    <row r="1167" spans="2:16">
      <c r="B1167" s="93"/>
      <c r="C1167" s="93"/>
      <c r="D1167" s="93"/>
      <c r="F1167" s="93"/>
      <c r="H1167" s="93"/>
      <c r="J1167" s="93"/>
      <c r="L1167" s="93"/>
      <c r="N1167" s="93"/>
      <c r="P1167" s="93"/>
    </row>
    <row r="1168" spans="2:16">
      <c r="B1168" s="93"/>
      <c r="C1168" s="93"/>
      <c r="D1168" s="93"/>
      <c r="F1168" s="93"/>
      <c r="H1168" s="93"/>
      <c r="J1168" s="93"/>
      <c r="L1168" s="93"/>
      <c r="N1168" s="93"/>
      <c r="P1168" s="93"/>
    </row>
    <row r="1169" spans="2:16">
      <c r="B1169" s="93"/>
      <c r="C1169" s="93"/>
      <c r="D1169" s="93"/>
      <c r="F1169" s="93"/>
      <c r="H1169" s="93"/>
      <c r="J1169" s="93"/>
      <c r="L1169" s="93"/>
      <c r="N1169" s="93"/>
      <c r="P1169" s="93"/>
    </row>
    <row r="1170" spans="2:16">
      <c r="B1170" s="93"/>
      <c r="C1170" s="93"/>
      <c r="D1170" s="93"/>
      <c r="F1170" s="93"/>
      <c r="H1170" s="93"/>
      <c r="J1170" s="93"/>
      <c r="L1170" s="93"/>
      <c r="N1170" s="93"/>
      <c r="P1170" s="93"/>
    </row>
    <row r="1171" spans="2:16">
      <c r="B1171" s="93"/>
      <c r="C1171" s="93"/>
      <c r="D1171" s="93"/>
      <c r="F1171" s="93"/>
      <c r="H1171" s="93"/>
      <c r="J1171" s="93"/>
      <c r="L1171" s="93"/>
      <c r="N1171" s="93"/>
      <c r="P1171" s="93"/>
    </row>
    <row r="1172" spans="2:16">
      <c r="B1172" s="93"/>
      <c r="C1172" s="93"/>
      <c r="D1172" s="93"/>
      <c r="F1172" s="93"/>
      <c r="H1172" s="93"/>
      <c r="J1172" s="93"/>
      <c r="L1172" s="93"/>
      <c r="N1172" s="93"/>
      <c r="P1172" s="93"/>
    </row>
    <row r="1173" spans="2:16">
      <c r="B1173" s="93"/>
      <c r="C1173" s="93"/>
      <c r="D1173" s="93"/>
      <c r="F1173" s="93"/>
      <c r="H1173" s="93"/>
      <c r="J1173" s="93"/>
      <c r="L1173" s="93"/>
      <c r="N1173" s="93"/>
      <c r="P1173" s="93"/>
    </row>
    <row r="1174" spans="2:16">
      <c r="B1174" s="93"/>
      <c r="C1174" s="93"/>
      <c r="D1174" s="93"/>
      <c r="F1174" s="93"/>
      <c r="H1174" s="93"/>
      <c r="J1174" s="93"/>
      <c r="L1174" s="93"/>
      <c r="N1174" s="93"/>
      <c r="P1174" s="93"/>
    </row>
    <row r="1175" spans="2:16">
      <c r="B1175" s="93"/>
      <c r="C1175" s="93"/>
      <c r="D1175" s="93"/>
      <c r="F1175" s="93"/>
      <c r="H1175" s="93"/>
      <c r="J1175" s="93"/>
      <c r="L1175" s="93"/>
      <c r="N1175" s="93"/>
      <c r="P1175" s="93"/>
    </row>
    <row r="1176" spans="2:16">
      <c r="B1176" s="93"/>
      <c r="C1176" s="93"/>
      <c r="D1176" s="93"/>
      <c r="F1176" s="93"/>
      <c r="H1176" s="93"/>
      <c r="J1176" s="93"/>
      <c r="L1176" s="93"/>
      <c r="N1176" s="93"/>
      <c r="P1176" s="93"/>
    </row>
    <row r="1177" spans="2:16">
      <c r="B1177" s="93"/>
      <c r="C1177" s="93"/>
      <c r="D1177" s="93"/>
      <c r="F1177" s="93"/>
      <c r="H1177" s="93"/>
      <c r="J1177" s="93"/>
      <c r="L1177" s="93"/>
      <c r="N1177" s="93"/>
      <c r="P1177" s="93"/>
    </row>
    <row r="1178" spans="2:16">
      <c r="B1178" s="93"/>
      <c r="C1178" s="93"/>
      <c r="D1178" s="93"/>
      <c r="F1178" s="93"/>
      <c r="H1178" s="93"/>
      <c r="J1178" s="93"/>
      <c r="L1178" s="93"/>
      <c r="N1178" s="93"/>
      <c r="P1178" s="93"/>
    </row>
    <row r="1179" spans="2:16">
      <c r="B1179" s="93"/>
      <c r="C1179" s="93"/>
      <c r="D1179" s="93"/>
      <c r="F1179" s="93"/>
      <c r="H1179" s="93"/>
      <c r="J1179" s="93"/>
      <c r="L1179" s="93"/>
      <c r="N1179" s="93"/>
      <c r="P1179" s="93"/>
    </row>
    <row r="1180" spans="2:16">
      <c r="B1180" s="93"/>
      <c r="C1180" s="93"/>
      <c r="D1180" s="93"/>
      <c r="F1180" s="93"/>
      <c r="H1180" s="93"/>
      <c r="J1180" s="93"/>
      <c r="L1180" s="93"/>
      <c r="N1180" s="93"/>
      <c r="P1180" s="93"/>
    </row>
    <row r="1181" spans="2:16">
      <c r="B1181" s="93"/>
      <c r="C1181" s="93"/>
      <c r="D1181" s="93"/>
      <c r="F1181" s="93"/>
      <c r="H1181" s="93"/>
      <c r="J1181" s="93"/>
      <c r="L1181" s="93"/>
      <c r="N1181" s="93"/>
      <c r="P1181" s="93"/>
    </row>
    <row r="1182" spans="2:16">
      <c r="B1182" s="93"/>
      <c r="C1182" s="93"/>
      <c r="D1182" s="93"/>
      <c r="F1182" s="93"/>
      <c r="H1182" s="93"/>
      <c r="J1182" s="93"/>
      <c r="L1182" s="93"/>
      <c r="N1182" s="93"/>
      <c r="P1182" s="93"/>
    </row>
    <row r="1183" spans="2:16">
      <c r="B1183" s="93"/>
      <c r="C1183" s="93"/>
      <c r="D1183" s="93"/>
      <c r="F1183" s="93"/>
      <c r="H1183" s="93"/>
      <c r="J1183" s="93"/>
      <c r="L1183" s="93"/>
      <c r="N1183" s="93"/>
      <c r="P1183" s="93"/>
    </row>
    <row r="1184" spans="2:16">
      <c r="B1184" s="93"/>
      <c r="C1184" s="93"/>
      <c r="D1184" s="93"/>
      <c r="F1184" s="93"/>
      <c r="H1184" s="93"/>
      <c r="J1184" s="93"/>
      <c r="L1184" s="93"/>
      <c r="N1184" s="93"/>
      <c r="P1184" s="93"/>
    </row>
    <row r="1185" spans="2:16">
      <c r="B1185" s="93"/>
      <c r="C1185" s="93"/>
      <c r="D1185" s="93"/>
      <c r="F1185" s="93"/>
      <c r="H1185" s="93"/>
      <c r="J1185" s="93"/>
      <c r="L1185" s="93"/>
      <c r="N1185" s="93"/>
      <c r="P1185" s="93"/>
    </row>
    <row r="1186" spans="2:16">
      <c r="B1186" s="93"/>
      <c r="C1186" s="93"/>
      <c r="D1186" s="93"/>
      <c r="F1186" s="93"/>
      <c r="H1186" s="93"/>
      <c r="J1186" s="93"/>
      <c r="L1186" s="93"/>
      <c r="N1186" s="93"/>
      <c r="P1186" s="93"/>
    </row>
    <row r="1187" spans="2:16">
      <c r="B1187" s="93"/>
      <c r="C1187" s="93"/>
      <c r="D1187" s="93"/>
      <c r="F1187" s="93"/>
      <c r="H1187" s="93"/>
      <c r="J1187" s="93"/>
      <c r="L1187" s="93"/>
      <c r="N1187" s="93"/>
      <c r="P1187" s="93"/>
    </row>
    <row r="1188" spans="2:16">
      <c r="B1188" s="93"/>
      <c r="C1188" s="93"/>
      <c r="D1188" s="93"/>
      <c r="F1188" s="93"/>
      <c r="H1188" s="93"/>
      <c r="J1188" s="93"/>
      <c r="L1188" s="93"/>
      <c r="N1188" s="93"/>
      <c r="P1188" s="93"/>
    </row>
    <row r="1189" spans="2:16">
      <c r="B1189" s="93"/>
      <c r="C1189" s="93"/>
      <c r="D1189" s="93"/>
      <c r="F1189" s="93"/>
      <c r="H1189" s="93"/>
      <c r="J1189" s="93"/>
      <c r="L1189" s="93"/>
      <c r="N1189" s="93"/>
      <c r="P1189" s="93"/>
    </row>
    <row r="1190" spans="2:16">
      <c r="B1190" s="93"/>
      <c r="C1190" s="93"/>
      <c r="D1190" s="93"/>
      <c r="F1190" s="93"/>
      <c r="H1190" s="93"/>
      <c r="J1190" s="93"/>
      <c r="L1190" s="93"/>
      <c r="N1190" s="93"/>
      <c r="P1190" s="93"/>
    </row>
    <row r="1191" spans="2:16">
      <c r="B1191" s="93"/>
      <c r="C1191" s="93"/>
      <c r="D1191" s="93"/>
      <c r="F1191" s="93"/>
      <c r="H1191" s="93"/>
      <c r="J1191" s="93"/>
      <c r="L1191" s="93"/>
      <c r="N1191" s="93"/>
      <c r="P1191" s="93"/>
    </row>
    <row r="1192" spans="2:16">
      <c r="B1192" s="93"/>
      <c r="C1192" s="93"/>
      <c r="D1192" s="93"/>
      <c r="F1192" s="93"/>
      <c r="H1192" s="93"/>
      <c r="J1192" s="93"/>
      <c r="L1192" s="93"/>
      <c r="N1192" s="93"/>
      <c r="P1192" s="93"/>
    </row>
    <row r="1193" spans="2:16">
      <c r="B1193" s="93"/>
      <c r="C1193" s="93"/>
      <c r="D1193" s="93"/>
      <c r="F1193" s="93"/>
      <c r="H1193" s="93"/>
      <c r="J1193" s="93"/>
      <c r="L1193" s="93"/>
      <c r="N1193" s="93"/>
      <c r="P1193" s="93"/>
    </row>
    <row r="1194" spans="2:16">
      <c r="B1194" s="93"/>
      <c r="C1194" s="93"/>
      <c r="D1194" s="93"/>
      <c r="F1194" s="93"/>
      <c r="H1194" s="93"/>
      <c r="J1194" s="93"/>
      <c r="L1194" s="93"/>
      <c r="N1194" s="93"/>
      <c r="P1194" s="93"/>
    </row>
    <row r="1195" spans="2:16">
      <c r="B1195" s="93"/>
      <c r="C1195" s="93"/>
      <c r="D1195" s="93"/>
      <c r="F1195" s="93"/>
      <c r="H1195" s="93"/>
      <c r="J1195" s="93"/>
      <c r="L1195" s="93"/>
      <c r="N1195" s="93"/>
      <c r="P1195" s="93"/>
    </row>
    <row r="1196" spans="2:16">
      <c r="B1196" s="93"/>
      <c r="C1196" s="93"/>
      <c r="D1196" s="93"/>
      <c r="F1196" s="93"/>
      <c r="H1196" s="93"/>
      <c r="J1196" s="93"/>
      <c r="L1196" s="93"/>
      <c r="N1196" s="93"/>
      <c r="P1196" s="93"/>
    </row>
    <row r="1197" spans="2:16">
      <c r="B1197" s="93"/>
      <c r="C1197" s="93"/>
      <c r="D1197" s="93"/>
      <c r="F1197" s="93"/>
      <c r="H1197" s="93"/>
      <c r="J1197" s="93"/>
      <c r="L1197" s="93"/>
      <c r="N1197" s="93"/>
      <c r="P1197" s="93"/>
    </row>
    <row r="1198" spans="2:16">
      <c r="B1198" s="93"/>
      <c r="C1198" s="93"/>
      <c r="D1198" s="93"/>
      <c r="F1198" s="93"/>
      <c r="H1198" s="93"/>
      <c r="J1198" s="93"/>
      <c r="L1198" s="93"/>
      <c r="N1198" s="93"/>
      <c r="P1198" s="93"/>
    </row>
    <row r="1199" spans="2:16">
      <c r="B1199" s="93"/>
      <c r="C1199" s="93"/>
      <c r="D1199" s="93"/>
      <c r="F1199" s="93"/>
      <c r="H1199" s="93"/>
      <c r="J1199" s="93"/>
      <c r="L1199" s="93"/>
      <c r="N1199" s="93"/>
      <c r="P1199" s="93"/>
    </row>
    <row r="1200" spans="2:16">
      <c r="B1200" s="93"/>
      <c r="C1200" s="93"/>
      <c r="D1200" s="93"/>
      <c r="F1200" s="93"/>
      <c r="H1200" s="93"/>
      <c r="J1200" s="93"/>
      <c r="L1200" s="93"/>
      <c r="N1200" s="93"/>
      <c r="P1200" s="93"/>
    </row>
    <row r="1201" spans="2:16">
      <c r="B1201" s="93"/>
      <c r="C1201" s="93"/>
      <c r="D1201" s="93"/>
      <c r="F1201" s="93"/>
      <c r="H1201" s="93"/>
      <c r="J1201" s="93"/>
      <c r="L1201" s="93"/>
      <c r="N1201" s="93"/>
      <c r="P1201" s="93"/>
    </row>
    <row r="1202" spans="2:16">
      <c r="B1202" s="93"/>
      <c r="C1202" s="93"/>
      <c r="D1202" s="93"/>
      <c r="F1202" s="93"/>
      <c r="H1202" s="93"/>
      <c r="J1202" s="93"/>
      <c r="L1202" s="93"/>
      <c r="N1202" s="93"/>
      <c r="P1202" s="93"/>
    </row>
    <row r="1203" spans="2:16">
      <c r="B1203" s="93"/>
      <c r="C1203" s="93"/>
      <c r="D1203" s="93"/>
      <c r="F1203" s="93"/>
      <c r="H1203" s="93"/>
      <c r="J1203" s="93"/>
      <c r="L1203" s="93"/>
      <c r="N1203" s="93"/>
      <c r="P1203" s="93"/>
    </row>
    <row r="1204" spans="2:16">
      <c r="B1204" s="93"/>
      <c r="C1204" s="93"/>
      <c r="D1204" s="93"/>
      <c r="F1204" s="93"/>
      <c r="H1204" s="93"/>
      <c r="J1204" s="93"/>
      <c r="L1204" s="93"/>
      <c r="N1204" s="93"/>
      <c r="P1204" s="93"/>
    </row>
    <row r="1205" spans="2:16">
      <c r="B1205" s="93"/>
      <c r="C1205" s="93"/>
      <c r="D1205" s="93"/>
      <c r="F1205" s="93"/>
      <c r="H1205" s="93"/>
      <c r="J1205" s="93"/>
      <c r="L1205" s="93"/>
      <c r="N1205" s="93"/>
      <c r="P1205" s="93"/>
    </row>
    <row r="1206" spans="2:16">
      <c r="B1206" s="93"/>
      <c r="C1206" s="93"/>
      <c r="D1206" s="93"/>
      <c r="F1206" s="93"/>
      <c r="H1206" s="93"/>
      <c r="J1206" s="93"/>
      <c r="L1206" s="93"/>
      <c r="N1206" s="93"/>
      <c r="P1206" s="93"/>
    </row>
    <row r="1207" spans="2:16">
      <c r="B1207" s="93"/>
      <c r="C1207" s="93"/>
      <c r="D1207" s="93"/>
      <c r="F1207" s="93"/>
      <c r="H1207" s="93"/>
      <c r="J1207" s="93"/>
      <c r="L1207" s="93"/>
      <c r="N1207" s="93"/>
      <c r="P1207" s="93"/>
    </row>
    <row r="1208" spans="2:16">
      <c r="B1208" s="93"/>
      <c r="C1208" s="93"/>
      <c r="D1208" s="93"/>
      <c r="F1208" s="93"/>
      <c r="H1208" s="93"/>
      <c r="J1208" s="93"/>
      <c r="L1208" s="93"/>
      <c r="N1208" s="93"/>
      <c r="P1208" s="93"/>
    </row>
    <row r="1209" spans="2:16">
      <c r="B1209" s="93"/>
      <c r="C1209" s="93"/>
      <c r="D1209" s="93"/>
      <c r="F1209" s="93"/>
      <c r="H1209" s="93"/>
      <c r="J1209" s="93"/>
      <c r="L1209" s="93"/>
      <c r="N1209" s="93"/>
      <c r="P1209" s="93"/>
    </row>
    <row r="1210" spans="2:16">
      <c r="B1210" s="93"/>
      <c r="C1210" s="93"/>
      <c r="D1210" s="93"/>
      <c r="F1210" s="93"/>
      <c r="H1210" s="93"/>
      <c r="J1210" s="93"/>
      <c r="L1210" s="93"/>
      <c r="N1210" s="93"/>
      <c r="P1210" s="93"/>
    </row>
    <row r="1211" spans="2:16">
      <c r="B1211" s="93"/>
      <c r="C1211" s="93"/>
      <c r="D1211" s="93"/>
      <c r="F1211" s="93"/>
      <c r="H1211" s="93"/>
      <c r="J1211" s="93"/>
      <c r="L1211" s="93"/>
      <c r="N1211" s="93"/>
      <c r="P1211" s="93"/>
    </row>
    <row r="1212" spans="2:16">
      <c r="B1212" s="93"/>
      <c r="C1212" s="93"/>
      <c r="D1212" s="93"/>
      <c r="F1212" s="93"/>
      <c r="H1212" s="93"/>
      <c r="J1212" s="93"/>
      <c r="L1212" s="93"/>
      <c r="N1212" s="93"/>
      <c r="P1212" s="93"/>
    </row>
    <row r="1213" spans="2:16">
      <c r="B1213" s="93"/>
      <c r="C1213" s="93"/>
      <c r="D1213" s="93"/>
      <c r="F1213" s="93"/>
      <c r="H1213" s="93"/>
      <c r="J1213" s="93"/>
      <c r="L1213" s="93"/>
      <c r="N1213" s="93"/>
      <c r="P1213" s="93"/>
    </row>
    <row r="1214" spans="2:16">
      <c r="B1214" s="93"/>
      <c r="C1214" s="93"/>
      <c r="D1214" s="93"/>
      <c r="F1214" s="93"/>
      <c r="H1214" s="93"/>
      <c r="J1214" s="93"/>
      <c r="L1214" s="93"/>
      <c r="N1214" s="93"/>
      <c r="P1214" s="93"/>
    </row>
    <row r="1215" spans="2:16">
      <c r="B1215" s="93"/>
      <c r="C1215" s="93"/>
      <c r="D1215" s="93"/>
      <c r="F1215" s="93"/>
      <c r="H1215" s="93"/>
      <c r="J1215" s="93"/>
      <c r="L1215" s="93"/>
      <c r="N1215" s="93"/>
      <c r="P1215" s="93"/>
    </row>
    <row r="1216" spans="2:16">
      <c r="B1216" s="93"/>
      <c r="C1216" s="93"/>
      <c r="D1216" s="93"/>
      <c r="F1216" s="93"/>
      <c r="H1216" s="93"/>
      <c r="J1216" s="93"/>
      <c r="L1216" s="93"/>
      <c r="N1216" s="93"/>
      <c r="P1216" s="93"/>
    </row>
    <row r="1217" spans="2:16">
      <c r="B1217" s="93"/>
      <c r="C1217" s="93"/>
      <c r="D1217" s="93"/>
      <c r="F1217" s="93"/>
      <c r="H1217" s="93"/>
      <c r="J1217" s="93"/>
      <c r="L1217" s="93"/>
      <c r="N1217" s="93"/>
      <c r="P1217" s="93"/>
    </row>
    <row r="1218" spans="2:16">
      <c r="B1218" s="93"/>
      <c r="C1218" s="93"/>
      <c r="D1218" s="93"/>
      <c r="F1218" s="93"/>
      <c r="H1218" s="93"/>
      <c r="J1218" s="93"/>
      <c r="L1218" s="93"/>
      <c r="N1218" s="93"/>
      <c r="P1218" s="93"/>
    </row>
    <row r="1219" spans="2:16">
      <c r="B1219" s="93"/>
      <c r="C1219" s="93"/>
      <c r="D1219" s="93"/>
      <c r="F1219" s="93"/>
      <c r="H1219" s="93"/>
      <c r="J1219" s="93"/>
      <c r="L1219" s="93"/>
      <c r="N1219" s="93"/>
      <c r="P1219" s="93"/>
    </row>
    <row r="1220" spans="2:16">
      <c r="B1220" s="93"/>
      <c r="C1220" s="93"/>
      <c r="D1220" s="93"/>
      <c r="F1220" s="93"/>
      <c r="H1220" s="93"/>
      <c r="J1220" s="93"/>
      <c r="L1220" s="93"/>
      <c r="N1220" s="93"/>
      <c r="P1220" s="93"/>
    </row>
    <row r="1221" spans="2:16">
      <c r="B1221" s="93"/>
      <c r="C1221" s="93"/>
      <c r="D1221" s="93"/>
      <c r="F1221" s="93"/>
      <c r="H1221" s="93"/>
      <c r="J1221" s="93"/>
      <c r="L1221" s="93"/>
      <c r="N1221" s="93"/>
      <c r="P1221" s="93"/>
    </row>
    <row r="1222" spans="2:16">
      <c r="B1222" s="93"/>
      <c r="C1222" s="93"/>
      <c r="D1222" s="93"/>
      <c r="F1222" s="93"/>
      <c r="H1222" s="93"/>
      <c r="J1222" s="93"/>
      <c r="L1222" s="93"/>
      <c r="N1222" s="93"/>
      <c r="P1222" s="93"/>
    </row>
    <row r="1223" spans="2:16">
      <c r="B1223" s="93"/>
      <c r="C1223" s="93"/>
      <c r="D1223" s="93"/>
      <c r="F1223" s="93"/>
      <c r="H1223" s="93"/>
      <c r="J1223" s="93"/>
      <c r="L1223" s="93"/>
      <c r="N1223" s="93"/>
      <c r="P1223" s="93"/>
    </row>
    <row r="1224" spans="2:16">
      <c r="B1224" s="93"/>
      <c r="C1224" s="93"/>
      <c r="D1224" s="93"/>
      <c r="F1224" s="93"/>
      <c r="H1224" s="93"/>
      <c r="J1224" s="93"/>
      <c r="L1224" s="93"/>
      <c r="N1224" s="93"/>
      <c r="P1224" s="93"/>
    </row>
    <row r="1225" spans="2:16">
      <c r="B1225" s="93"/>
      <c r="C1225" s="93"/>
      <c r="D1225" s="93"/>
      <c r="F1225" s="93"/>
      <c r="H1225" s="93"/>
      <c r="J1225" s="93"/>
      <c r="L1225" s="93"/>
      <c r="N1225" s="93"/>
      <c r="P1225" s="93"/>
    </row>
    <row r="1226" spans="2:16">
      <c r="B1226" s="93"/>
      <c r="C1226" s="93"/>
      <c r="D1226" s="93"/>
      <c r="F1226" s="93"/>
      <c r="H1226" s="93"/>
      <c r="J1226" s="93"/>
      <c r="L1226" s="93"/>
      <c r="N1226" s="93"/>
      <c r="P1226" s="93"/>
    </row>
    <row r="1227" spans="2:16">
      <c r="B1227" s="93"/>
      <c r="C1227" s="93"/>
      <c r="D1227" s="93"/>
      <c r="F1227" s="93"/>
      <c r="H1227" s="93"/>
      <c r="J1227" s="93"/>
      <c r="L1227" s="93"/>
      <c r="N1227" s="93"/>
      <c r="P1227" s="93"/>
    </row>
    <row r="1228" spans="2:16">
      <c r="B1228" s="93"/>
      <c r="C1228" s="93"/>
      <c r="D1228" s="93"/>
      <c r="F1228" s="93"/>
      <c r="H1228" s="93"/>
      <c r="J1228" s="93"/>
      <c r="L1228" s="93"/>
      <c r="N1228" s="93"/>
      <c r="P1228" s="93"/>
    </row>
    <row r="1229" spans="2:16">
      <c r="B1229" s="93"/>
      <c r="C1229" s="93"/>
      <c r="D1229" s="93"/>
      <c r="F1229" s="93"/>
      <c r="H1229" s="93"/>
      <c r="J1229" s="93"/>
      <c r="L1229" s="93"/>
      <c r="N1229" s="93"/>
      <c r="P1229" s="93"/>
    </row>
    <row r="1230" spans="2:16">
      <c r="B1230" s="93"/>
      <c r="C1230" s="93"/>
      <c r="D1230" s="93"/>
      <c r="F1230" s="93"/>
      <c r="H1230" s="93"/>
      <c r="J1230" s="93"/>
      <c r="L1230" s="93"/>
      <c r="N1230" s="93"/>
      <c r="P1230" s="93"/>
    </row>
    <row r="1231" spans="2:16">
      <c r="B1231" s="93"/>
      <c r="C1231" s="93"/>
      <c r="D1231" s="93"/>
      <c r="F1231" s="93"/>
      <c r="H1231" s="93"/>
      <c r="J1231" s="93"/>
      <c r="L1231" s="93"/>
      <c r="N1231" s="93"/>
      <c r="P1231" s="93"/>
    </row>
    <row r="1232" spans="2:16">
      <c r="B1232" s="93"/>
      <c r="C1232" s="93"/>
      <c r="D1232" s="93"/>
      <c r="F1232" s="93"/>
      <c r="H1232" s="93"/>
      <c r="J1232" s="93"/>
      <c r="L1232" s="93"/>
      <c r="N1232" s="93"/>
      <c r="P1232" s="93"/>
    </row>
    <row r="1233" spans="2:16">
      <c r="B1233" s="93"/>
      <c r="C1233" s="93"/>
      <c r="D1233" s="93"/>
      <c r="F1233" s="93"/>
      <c r="H1233" s="93"/>
      <c r="J1233" s="93"/>
      <c r="L1233" s="93"/>
      <c r="N1233" s="93"/>
      <c r="P1233" s="93"/>
    </row>
    <row r="1234" spans="2:16">
      <c r="B1234" s="93"/>
      <c r="C1234" s="93"/>
      <c r="D1234" s="93"/>
      <c r="F1234" s="93"/>
      <c r="H1234" s="93"/>
      <c r="J1234" s="93"/>
      <c r="L1234" s="93"/>
      <c r="N1234" s="93"/>
      <c r="P1234" s="93"/>
    </row>
    <row r="1235" spans="2:16">
      <c r="B1235" s="93"/>
      <c r="C1235" s="93"/>
      <c r="D1235" s="93"/>
      <c r="F1235" s="93"/>
      <c r="H1235" s="93"/>
      <c r="J1235" s="93"/>
      <c r="L1235" s="93"/>
      <c r="N1235" s="93"/>
      <c r="P1235" s="93"/>
    </row>
    <row r="1236" spans="2:16">
      <c r="B1236" s="93"/>
      <c r="C1236" s="93"/>
      <c r="D1236" s="93"/>
      <c r="F1236" s="93"/>
      <c r="H1236" s="93"/>
      <c r="J1236" s="93"/>
      <c r="L1236" s="93"/>
      <c r="N1236" s="93"/>
      <c r="P1236" s="93"/>
    </row>
    <row r="1237" spans="2:16">
      <c r="B1237" s="93"/>
      <c r="C1237" s="93"/>
      <c r="D1237" s="93"/>
      <c r="F1237" s="93"/>
      <c r="H1237" s="93"/>
      <c r="J1237" s="93"/>
      <c r="L1237" s="93"/>
      <c r="N1237" s="93"/>
      <c r="P1237" s="93"/>
    </row>
    <row r="1238" spans="2:16">
      <c r="B1238" s="93"/>
      <c r="C1238" s="93"/>
      <c r="D1238" s="93"/>
      <c r="F1238" s="93"/>
      <c r="H1238" s="93"/>
      <c r="J1238" s="93"/>
      <c r="L1238" s="93"/>
      <c r="N1238" s="93"/>
      <c r="P1238" s="93"/>
    </row>
    <row r="1239" spans="2:16">
      <c r="B1239" s="93"/>
      <c r="C1239" s="93"/>
      <c r="D1239" s="93"/>
      <c r="F1239" s="93"/>
      <c r="H1239" s="93"/>
      <c r="J1239" s="93"/>
      <c r="L1239" s="93"/>
      <c r="N1239" s="93"/>
      <c r="P1239" s="93"/>
    </row>
    <row r="1240" spans="2:16">
      <c r="B1240" s="93"/>
      <c r="C1240" s="93"/>
      <c r="D1240" s="93"/>
      <c r="F1240" s="93"/>
      <c r="H1240" s="93"/>
      <c r="J1240" s="93"/>
      <c r="L1240" s="93"/>
      <c r="N1240" s="93"/>
      <c r="P1240" s="93"/>
    </row>
    <row r="1241" spans="2:16">
      <c r="B1241" s="93"/>
      <c r="C1241" s="93"/>
      <c r="D1241" s="93"/>
      <c r="F1241" s="93"/>
      <c r="H1241" s="93"/>
      <c r="J1241" s="93"/>
      <c r="L1241" s="93"/>
      <c r="N1241" s="93"/>
      <c r="P1241" s="93"/>
    </row>
    <row r="1242" spans="2:16">
      <c r="B1242" s="93"/>
      <c r="C1242" s="93"/>
      <c r="D1242" s="93"/>
      <c r="F1242" s="93"/>
      <c r="H1242" s="93"/>
      <c r="J1242" s="93"/>
      <c r="L1242" s="93"/>
      <c r="N1242" s="93"/>
      <c r="P1242" s="93"/>
    </row>
    <row r="1243" spans="2:16">
      <c r="B1243" s="93"/>
      <c r="C1243" s="93"/>
      <c r="D1243" s="93"/>
      <c r="F1243" s="93"/>
      <c r="H1243" s="93"/>
      <c r="J1243" s="93"/>
      <c r="L1243" s="93"/>
      <c r="N1243" s="93"/>
      <c r="P1243" s="93"/>
    </row>
    <row r="1244" spans="2:16">
      <c r="B1244" s="93"/>
      <c r="C1244" s="93"/>
      <c r="D1244" s="93"/>
      <c r="F1244" s="93"/>
      <c r="H1244" s="93"/>
      <c r="J1244" s="93"/>
      <c r="L1244" s="93"/>
      <c r="N1244" s="93"/>
      <c r="P1244" s="93"/>
    </row>
    <row r="1245" spans="2:16">
      <c r="B1245" s="93"/>
      <c r="C1245" s="93"/>
      <c r="D1245" s="93"/>
      <c r="F1245" s="93"/>
      <c r="H1245" s="93"/>
      <c r="J1245" s="93"/>
      <c r="L1245" s="93"/>
      <c r="N1245" s="93"/>
      <c r="P1245" s="93"/>
    </row>
    <row r="1246" spans="2:16">
      <c r="B1246" s="93"/>
      <c r="C1246" s="93"/>
      <c r="D1246" s="93"/>
      <c r="F1246" s="93"/>
      <c r="H1246" s="93"/>
      <c r="J1246" s="93"/>
      <c r="L1246" s="93"/>
      <c r="N1246" s="93"/>
      <c r="P1246" s="93"/>
    </row>
    <row r="1247" spans="2:16">
      <c r="B1247" s="93"/>
      <c r="C1247" s="93"/>
      <c r="D1247" s="93"/>
      <c r="F1247" s="93"/>
      <c r="H1247" s="93"/>
      <c r="J1247" s="93"/>
      <c r="L1247" s="93"/>
      <c r="N1247" s="93"/>
      <c r="P1247" s="93"/>
    </row>
    <row r="1248" spans="2:16">
      <c r="B1248" s="93"/>
      <c r="C1248" s="93"/>
      <c r="D1248" s="93"/>
      <c r="F1248" s="93"/>
      <c r="H1248" s="93"/>
      <c r="J1248" s="93"/>
      <c r="L1248" s="93"/>
      <c r="N1248" s="93"/>
      <c r="P1248" s="93"/>
    </row>
    <row r="1249" spans="2:16">
      <c r="B1249" s="93"/>
      <c r="C1249" s="93"/>
      <c r="D1249" s="93"/>
      <c r="F1249" s="93"/>
      <c r="H1249" s="93"/>
      <c r="J1249" s="93"/>
      <c r="L1249" s="93"/>
      <c r="N1249" s="93"/>
      <c r="P1249" s="93"/>
    </row>
    <row r="1250" spans="2:16">
      <c r="B1250" s="93"/>
      <c r="C1250" s="93"/>
      <c r="D1250" s="93"/>
      <c r="F1250" s="93"/>
      <c r="H1250" s="93"/>
      <c r="J1250" s="93"/>
      <c r="L1250" s="93"/>
      <c r="N1250" s="93"/>
      <c r="P1250" s="93"/>
    </row>
    <row r="1251" spans="2:16">
      <c r="B1251" s="93"/>
      <c r="C1251" s="93"/>
      <c r="D1251" s="93"/>
      <c r="F1251" s="93"/>
      <c r="H1251" s="93"/>
      <c r="J1251" s="93"/>
      <c r="L1251" s="93"/>
      <c r="N1251" s="93"/>
      <c r="P1251" s="93"/>
    </row>
    <row r="1252" spans="2:16">
      <c r="B1252" s="93"/>
      <c r="C1252" s="93"/>
      <c r="D1252" s="93"/>
      <c r="F1252" s="93"/>
      <c r="H1252" s="93"/>
      <c r="J1252" s="93"/>
      <c r="L1252" s="93"/>
      <c r="N1252" s="93"/>
      <c r="P1252" s="93"/>
    </row>
    <row r="1253" spans="2:16">
      <c r="B1253" s="93"/>
      <c r="C1253" s="93"/>
      <c r="D1253" s="93"/>
      <c r="F1253" s="93"/>
      <c r="H1253" s="93"/>
      <c r="J1253" s="93"/>
      <c r="L1253" s="93"/>
      <c r="N1253" s="93"/>
      <c r="P1253" s="93"/>
    </row>
    <row r="1254" spans="2:16">
      <c r="B1254" s="93"/>
      <c r="C1254" s="93"/>
      <c r="D1254" s="93"/>
      <c r="F1254" s="93"/>
      <c r="H1254" s="93"/>
      <c r="J1254" s="93"/>
      <c r="L1254" s="93"/>
      <c r="N1254" s="93"/>
      <c r="P1254" s="93"/>
    </row>
    <row r="1255" spans="2:16">
      <c r="B1255" s="93"/>
      <c r="C1255" s="93"/>
      <c r="D1255" s="93"/>
      <c r="F1255" s="93"/>
      <c r="H1255" s="93"/>
      <c r="J1255" s="93"/>
      <c r="L1255" s="93"/>
      <c r="N1255" s="93"/>
      <c r="P1255" s="93"/>
    </row>
    <row r="1256" spans="2:16">
      <c r="B1256" s="93"/>
      <c r="C1256" s="93"/>
      <c r="D1256" s="93"/>
      <c r="F1256" s="93"/>
      <c r="H1256" s="93"/>
      <c r="J1256" s="93"/>
      <c r="L1256" s="93"/>
      <c r="N1256" s="93"/>
      <c r="P1256" s="93"/>
    </row>
    <row r="1257" spans="2:16">
      <c r="B1257" s="93"/>
      <c r="C1257" s="93"/>
      <c r="D1257" s="93"/>
      <c r="F1257" s="93"/>
      <c r="H1257" s="93"/>
      <c r="J1257" s="93"/>
      <c r="L1257" s="93"/>
      <c r="N1257" s="93"/>
      <c r="P1257" s="93"/>
    </row>
    <row r="1258" spans="2:16">
      <c r="B1258" s="93"/>
      <c r="C1258" s="93"/>
      <c r="D1258" s="93"/>
      <c r="F1258" s="93"/>
      <c r="H1258" s="93"/>
      <c r="J1258" s="93"/>
      <c r="L1258" s="93"/>
      <c r="N1258" s="93"/>
      <c r="P1258" s="93"/>
    </row>
    <row r="1259" spans="2:16">
      <c r="B1259" s="93"/>
      <c r="C1259" s="93"/>
      <c r="D1259" s="93"/>
      <c r="F1259" s="93"/>
      <c r="H1259" s="93"/>
      <c r="J1259" s="93"/>
      <c r="L1259" s="93"/>
      <c r="N1259" s="93"/>
      <c r="P1259" s="93"/>
    </row>
    <row r="1260" spans="2:16">
      <c r="B1260" s="93"/>
      <c r="C1260" s="93"/>
      <c r="D1260" s="93"/>
      <c r="F1260" s="93"/>
      <c r="H1260" s="93"/>
      <c r="J1260" s="93"/>
      <c r="L1260" s="93"/>
      <c r="N1260" s="93"/>
      <c r="P1260" s="93"/>
    </row>
    <row r="1261" spans="2:16">
      <c r="B1261" s="93"/>
      <c r="C1261" s="93"/>
      <c r="D1261" s="93"/>
      <c r="F1261" s="93"/>
      <c r="H1261" s="93"/>
      <c r="J1261" s="93"/>
      <c r="L1261" s="93"/>
      <c r="N1261" s="93"/>
      <c r="P1261" s="93"/>
    </row>
    <row r="1262" spans="2:16">
      <c r="B1262" s="93"/>
      <c r="C1262" s="93"/>
      <c r="D1262" s="93"/>
      <c r="F1262" s="93"/>
      <c r="H1262" s="93"/>
      <c r="J1262" s="93"/>
      <c r="L1262" s="93"/>
      <c r="N1262" s="93"/>
      <c r="P1262" s="93"/>
    </row>
    <row r="1263" spans="2:16">
      <c r="B1263" s="93"/>
      <c r="C1263" s="93"/>
      <c r="D1263" s="93"/>
      <c r="F1263" s="93"/>
      <c r="H1263" s="93"/>
      <c r="J1263" s="93"/>
      <c r="L1263" s="93"/>
      <c r="N1263" s="93"/>
      <c r="P1263" s="93"/>
    </row>
    <row r="1264" spans="2:16">
      <c r="B1264" s="93"/>
      <c r="C1264" s="93"/>
      <c r="D1264" s="93"/>
      <c r="F1264" s="93"/>
      <c r="H1264" s="93"/>
      <c r="J1264" s="93"/>
      <c r="L1264" s="93"/>
      <c r="N1264" s="93"/>
      <c r="P1264" s="93"/>
    </row>
    <row r="1265" spans="2:16">
      <c r="B1265" s="93"/>
      <c r="C1265" s="93"/>
      <c r="D1265" s="93"/>
      <c r="F1265" s="93"/>
      <c r="H1265" s="93"/>
      <c r="J1265" s="93"/>
      <c r="L1265" s="93"/>
      <c r="N1265" s="93"/>
      <c r="P1265" s="93"/>
    </row>
    <row r="1266" spans="2:16">
      <c r="B1266" s="93"/>
      <c r="C1266" s="93"/>
      <c r="D1266" s="93"/>
      <c r="F1266" s="93"/>
      <c r="H1266" s="93"/>
      <c r="J1266" s="93"/>
      <c r="L1266" s="93"/>
      <c r="N1266" s="93"/>
      <c r="P1266" s="93"/>
    </row>
    <row r="1267" spans="2:16">
      <c r="B1267" s="93"/>
      <c r="C1267" s="93"/>
      <c r="D1267" s="93"/>
      <c r="F1267" s="93"/>
      <c r="H1267" s="93"/>
      <c r="J1267" s="93"/>
      <c r="L1267" s="93"/>
      <c r="N1267" s="93"/>
      <c r="P1267" s="93"/>
    </row>
    <row r="1268" spans="2:16">
      <c r="B1268" s="93"/>
      <c r="C1268" s="93"/>
      <c r="D1268" s="93"/>
      <c r="F1268" s="93"/>
      <c r="H1268" s="93"/>
      <c r="J1268" s="93"/>
      <c r="L1268" s="93"/>
      <c r="N1268" s="93"/>
      <c r="P1268" s="93"/>
    </row>
    <row r="1269" spans="2:16">
      <c r="B1269" s="93"/>
      <c r="C1269" s="93"/>
      <c r="D1269" s="93"/>
      <c r="F1269" s="93"/>
      <c r="H1269" s="93"/>
      <c r="J1269" s="93"/>
      <c r="L1269" s="93"/>
      <c r="N1269" s="93"/>
      <c r="P1269" s="93"/>
    </row>
    <row r="1270" spans="2:16">
      <c r="B1270" s="93"/>
      <c r="C1270" s="93"/>
      <c r="D1270" s="93"/>
      <c r="F1270" s="93"/>
      <c r="H1270" s="93"/>
      <c r="J1270" s="93"/>
      <c r="L1270" s="93"/>
      <c r="N1270" s="93"/>
      <c r="P1270" s="93"/>
    </row>
    <row r="1271" spans="2:16">
      <c r="B1271" s="93"/>
      <c r="C1271" s="93"/>
      <c r="D1271" s="93"/>
      <c r="F1271" s="93"/>
      <c r="H1271" s="93"/>
      <c r="J1271" s="93"/>
      <c r="L1271" s="93"/>
      <c r="N1271" s="93"/>
      <c r="P1271" s="93"/>
    </row>
    <row r="1272" spans="2:16">
      <c r="B1272" s="93"/>
      <c r="C1272" s="93"/>
      <c r="D1272" s="93"/>
      <c r="F1272" s="93"/>
      <c r="H1272" s="93"/>
      <c r="J1272" s="93"/>
      <c r="L1272" s="93"/>
      <c r="N1272" s="93"/>
      <c r="P1272" s="93"/>
    </row>
    <row r="1273" spans="2:16">
      <c r="B1273" s="93"/>
      <c r="C1273" s="93"/>
      <c r="D1273" s="93"/>
      <c r="F1273" s="93"/>
      <c r="H1273" s="93"/>
      <c r="J1273" s="93"/>
      <c r="L1273" s="93"/>
      <c r="N1273" s="93"/>
      <c r="P1273" s="93"/>
    </row>
    <row r="1274" spans="2:16">
      <c r="B1274" s="93"/>
      <c r="C1274" s="93"/>
      <c r="D1274" s="93"/>
      <c r="F1274" s="93"/>
      <c r="H1274" s="93"/>
      <c r="J1274" s="93"/>
      <c r="L1274" s="93"/>
      <c r="N1274" s="93"/>
      <c r="P1274" s="93"/>
    </row>
    <row r="1275" spans="2:16">
      <c r="B1275" s="93"/>
      <c r="C1275" s="93"/>
      <c r="D1275" s="93"/>
      <c r="F1275" s="93"/>
      <c r="H1275" s="93"/>
      <c r="J1275" s="93"/>
      <c r="L1275" s="93"/>
      <c r="N1275" s="93"/>
      <c r="P1275" s="93"/>
    </row>
    <row r="1276" spans="2:16">
      <c r="B1276" s="93"/>
      <c r="C1276" s="93"/>
      <c r="D1276" s="93"/>
      <c r="F1276" s="93"/>
      <c r="H1276" s="93"/>
      <c r="J1276" s="93"/>
      <c r="L1276" s="93"/>
      <c r="N1276" s="93"/>
      <c r="P1276" s="93"/>
    </row>
    <row r="1277" spans="2:16">
      <c r="B1277" s="93"/>
      <c r="C1277" s="93"/>
      <c r="D1277" s="93"/>
      <c r="F1277" s="93"/>
      <c r="H1277" s="93"/>
      <c r="J1277" s="93"/>
      <c r="L1277" s="93"/>
      <c r="N1277" s="93"/>
      <c r="P1277" s="93"/>
    </row>
    <row r="1278" spans="2:16">
      <c r="B1278" s="93"/>
      <c r="C1278" s="93"/>
      <c r="D1278" s="93"/>
      <c r="F1278" s="93"/>
      <c r="H1278" s="93"/>
      <c r="J1278" s="93"/>
      <c r="L1278" s="93"/>
      <c r="N1278" s="93"/>
      <c r="P1278" s="93"/>
    </row>
    <row r="1279" spans="2:16">
      <c r="B1279" s="93"/>
      <c r="C1279" s="93"/>
      <c r="D1279" s="93"/>
      <c r="F1279" s="93"/>
      <c r="H1279" s="93"/>
      <c r="J1279" s="93"/>
      <c r="L1279" s="93"/>
      <c r="N1279" s="93"/>
      <c r="P1279" s="93"/>
    </row>
    <row r="1280" spans="2:16">
      <c r="B1280" s="93"/>
      <c r="C1280" s="93"/>
      <c r="D1280" s="93"/>
      <c r="F1280" s="93"/>
      <c r="H1280" s="93"/>
      <c r="J1280" s="93"/>
      <c r="L1280" s="93"/>
      <c r="N1280" s="93"/>
      <c r="P1280" s="93"/>
    </row>
    <row r="1281" spans="2:16">
      <c r="B1281" s="93"/>
      <c r="C1281" s="93"/>
      <c r="D1281" s="93"/>
      <c r="F1281" s="93"/>
      <c r="H1281" s="93"/>
      <c r="J1281" s="93"/>
      <c r="L1281" s="93"/>
      <c r="N1281" s="93"/>
      <c r="P1281" s="93"/>
    </row>
    <row r="1282" spans="2:16">
      <c r="B1282" s="93"/>
      <c r="C1282" s="93"/>
      <c r="D1282" s="93"/>
      <c r="F1282" s="93"/>
      <c r="H1282" s="93"/>
      <c r="J1282" s="93"/>
      <c r="L1282" s="93"/>
      <c r="N1282" s="93"/>
      <c r="P1282" s="93"/>
    </row>
    <row r="1283" spans="2:16">
      <c r="B1283" s="93"/>
      <c r="C1283" s="93"/>
      <c r="D1283" s="93"/>
      <c r="F1283" s="93"/>
      <c r="H1283" s="93"/>
      <c r="J1283" s="93"/>
      <c r="L1283" s="93"/>
      <c r="N1283" s="93"/>
      <c r="P1283" s="93"/>
    </row>
    <row r="1284" spans="2:16">
      <c r="B1284" s="93"/>
      <c r="C1284" s="93"/>
      <c r="D1284" s="93"/>
      <c r="F1284" s="93"/>
      <c r="H1284" s="93"/>
      <c r="J1284" s="93"/>
      <c r="L1284" s="93"/>
      <c r="N1284" s="93"/>
      <c r="P1284" s="93"/>
    </row>
    <row r="1285" spans="2:16">
      <c r="B1285" s="93"/>
      <c r="C1285" s="93"/>
      <c r="D1285" s="93"/>
      <c r="F1285" s="93"/>
      <c r="H1285" s="93"/>
      <c r="J1285" s="93"/>
      <c r="L1285" s="93"/>
      <c r="N1285" s="93"/>
      <c r="P1285" s="93"/>
    </row>
    <row r="1286" spans="2:16">
      <c r="B1286" s="93"/>
      <c r="C1286" s="93"/>
      <c r="D1286" s="93"/>
      <c r="F1286" s="93"/>
      <c r="H1286" s="93"/>
      <c r="J1286" s="93"/>
      <c r="L1286" s="93"/>
      <c r="N1286" s="93"/>
      <c r="P1286" s="93"/>
    </row>
    <row r="1287" spans="2:16">
      <c r="B1287" s="93"/>
      <c r="C1287" s="93"/>
      <c r="D1287" s="93"/>
      <c r="F1287" s="93"/>
      <c r="H1287" s="93"/>
      <c r="J1287" s="93"/>
      <c r="L1287" s="93"/>
      <c r="N1287" s="93"/>
      <c r="P1287" s="93"/>
    </row>
    <row r="1288" spans="2:16">
      <c r="B1288" s="93"/>
      <c r="C1288" s="93"/>
      <c r="D1288" s="93"/>
      <c r="F1288" s="93"/>
      <c r="H1288" s="93"/>
      <c r="J1288" s="93"/>
      <c r="L1288" s="93"/>
      <c r="N1288" s="93"/>
      <c r="P1288" s="93"/>
    </row>
    <row r="1289" spans="2:16">
      <c r="B1289" s="93"/>
      <c r="C1289" s="93"/>
      <c r="D1289" s="93"/>
      <c r="F1289" s="93"/>
      <c r="H1289" s="93"/>
      <c r="J1289" s="93"/>
      <c r="L1289" s="93"/>
      <c r="N1289" s="93"/>
      <c r="P1289" s="93"/>
    </row>
    <row r="1290" spans="2:16">
      <c r="B1290" s="93"/>
      <c r="C1290" s="93"/>
      <c r="D1290" s="93"/>
      <c r="F1290" s="93"/>
      <c r="H1290" s="93"/>
      <c r="J1290" s="93"/>
      <c r="L1290" s="93"/>
      <c r="N1290" s="93"/>
      <c r="P1290" s="93"/>
    </row>
    <row r="1291" spans="2:16">
      <c r="B1291" s="93"/>
      <c r="C1291" s="93"/>
      <c r="D1291" s="93"/>
      <c r="F1291" s="93"/>
      <c r="H1291" s="93"/>
      <c r="J1291" s="93"/>
      <c r="L1291" s="93"/>
      <c r="N1291" s="93"/>
      <c r="P1291" s="93"/>
    </row>
    <row r="1292" spans="2:16">
      <c r="B1292" s="93"/>
      <c r="C1292" s="93"/>
      <c r="D1292" s="93"/>
      <c r="F1292" s="93"/>
      <c r="H1292" s="93"/>
      <c r="J1292" s="93"/>
      <c r="L1292" s="93"/>
      <c r="N1292" s="93"/>
      <c r="P1292" s="93"/>
    </row>
    <row r="1293" spans="2:16">
      <c r="B1293" s="93"/>
      <c r="C1293" s="93"/>
      <c r="D1293" s="93"/>
      <c r="F1293" s="93"/>
      <c r="H1293" s="93"/>
      <c r="J1293" s="93"/>
      <c r="L1293" s="93"/>
      <c r="N1293" s="93"/>
      <c r="P1293" s="93"/>
    </row>
    <row r="1294" spans="2:16">
      <c r="B1294" s="93"/>
      <c r="C1294" s="93"/>
      <c r="D1294" s="93"/>
      <c r="F1294" s="93"/>
      <c r="H1294" s="93"/>
      <c r="J1294" s="93"/>
      <c r="L1294" s="93"/>
      <c r="N1294" s="93"/>
      <c r="P1294" s="93"/>
    </row>
    <row r="1295" spans="2:16">
      <c r="B1295" s="93"/>
      <c r="C1295" s="93"/>
      <c r="D1295" s="93"/>
      <c r="F1295" s="93"/>
      <c r="H1295" s="93"/>
      <c r="J1295" s="93"/>
      <c r="L1295" s="93"/>
      <c r="N1295" s="93"/>
      <c r="P1295" s="93"/>
    </row>
    <row r="1296" spans="2:16">
      <c r="B1296" s="93"/>
      <c r="C1296" s="93"/>
      <c r="D1296" s="93"/>
      <c r="F1296" s="93"/>
      <c r="H1296" s="93"/>
      <c r="J1296" s="93"/>
      <c r="L1296" s="93"/>
      <c r="N1296" s="93"/>
      <c r="P1296" s="93"/>
    </row>
    <row r="1297" spans="2:16">
      <c r="B1297" s="93"/>
      <c r="C1297" s="93"/>
      <c r="D1297" s="93"/>
      <c r="F1297" s="93"/>
      <c r="H1297" s="93"/>
      <c r="J1297" s="93"/>
      <c r="L1297" s="93"/>
      <c r="N1297" s="93"/>
      <c r="P1297" s="93"/>
    </row>
    <row r="1298" spans="2:16">
      <c r="B1298" s="93"/>
      <c r="C1298" s="93"/>
      <c r="D1298" s="93"/>
      <c r="F1298" s="93"/>
      <c r="H1298" s="93"/>
      <c r="J1298" s="93"/>
      <c r="L1298" s="93"/>
      <c r="N1298" s="93"/>
      <c r="P1298" s="93"/>
    </row>
    <row r="1299" spans="2:16">
      <c r="B1299" s="93"/>
      <c r="C1299" s="93"/>
      <c r="D1299" s="93"/>
      <c r="F1299" s="93"/>
      <c r="H1299" s="93"/>
      <c r="J1299" s="93"/>
      <c r="L1299" s="93"/>
      <c r="N1299" s="93"/>
      <c r="P1299" s="93"/>
    </row>
    <row r="1300" spans="2:16">
      <c r="B1300" s="93"/>
      <c r="C1300" s="93"/>
      <c r="D1300" s="93"/>
      <c r="F1300" s="93"/>
      <c r="H1300" s="93"/>
      <c r="J1300" s="93"/>
      <c r="L1300" s="93"/>
      <c r="N1300" s="93"/>
      <c r="P1300" s="93"/>
    </row>
    <row r="1301" spans="2:16">
      <c r="B1301" s="93"/>
      <c r="C1301" s="93"/>
      <c r="D1301" s="93"/>
      <c r="F1301" s="93"/>
      <c r="H1301" s="93"/>
      <c r="J1301" s="93"/>
      <c r="L1301" s="93"/>
      <c r="N1301" s="93"/>
      <c r="P1301" s="93"/>
    </row>
    <row r="1302" spans="2:16">
      <c r="B1302" s="93"/>
      <c r="C1302" s="93"/>
      <c r="D1302" s="93"/>
      <c r="F1302" s="93"/>
      <c r="H1302" s="93"/>
      <c r="J1302" s="93"/>
      <c r="L1302" s="93"/>
      <c r="N1302" s="93"/>
      <c r="P1302" s="93"/>
    </row>
    <row r="1303" spans="2:16">
      <c r="B1303" s="93"/>
      <c r="C1303" s="93"/>
      <c r="D1303" s="93"/>
      <c r="F1303" s="93"/>
      <c r="H1303" s="93"/>
      <c r="J1303" s="93"/>
      <c r="L1303" s="93"/>
      <c r="N1303" s="93"/>
      <c r="P1303" s="93"/>
    </row>
    <row r="1304" spans="2:16">
      <c r="B1304" s="93"/>
      <c r="C1304" s="93"/>
      <c r="D1304" s="93"/>
      <c r="F1304" s="93"/>
      <c r="H1304" s="93"/>
      <c r="J1304" s="93"/>
      <c r="L1304" s="93"/>
      <c r="N1304" s="93"/>
      <c r="P1304" s="93"/>
    </row>
    <row r="1305" spans="2:16">
      <c r="B1305" s="93"/>
      <c r="C1305" s="93"/>
      <c r="D1305" s="93"/>
      <c r="F1305" s="93"/>
      <c r="H1305" s="93"/>
      <c r="J1305" s="93"/>
      <c r="L1305" s="93"/>
      <c r="N1305" s="93"/>
      <c r="P1305" s="93"/>
    </row>
    <row r="1306" spans="2:16">
      <c r="B1306" s="93"/>
      <c r="C1306" s="93"/>
      <c r="D1306" s="93"/>
      <c r="F1306" s="93"/>
      <c r="H1306" s="93"/>
      <c r="J1306" s="93"/>
      <c r="L1306" s="93"/>
      <c r="N1306" s="93"/>
      <c r="P1306" s="93"/>
    </row>
    <row r="1307" spans="2:16">
      <c r="B1307" s="93"/>
      <c r="C1307" s="93"/>
      <c r="D1307" s="93"/>
      <c r="F1307" s="93"/>
      <c r="H1307" s="93"/>
      <c r="J1307" s="93"/>
      <c r="L1307" s="93"/>
      <c r="N1307" s="93"/>
      <c r="P1307" s="93"/>
    </row>
    <row r="1308" spans="2:16">
      <c r="B1308" s="93"/>
      <c r="C1308" s="93"/>
      <c r="D1308" s="93"/>
      <c r="F1308" s="93"/>
      <c r="H1308" s="93"/>
      <c r="J1308" s="93"/>
      <c r="L1308" s="93"/>
      <c r="N1308" s="93"/>
      <c r="P1308" s="93"/>
    </row>
    <row r="1309" spans="2:16">
      <c r="B1309" s="93"/>
      <c r="C1309" s="93"/>
      <c r="D1309" s="93"/>
      <c r="F1309" s="93"/>
      <c r="H1309" s="93"/>
      <c r="J1309" s="93"/>
      <c r="L1309" s="93"/>
      <c r="N1309" s="93"/>
      <c r="P1309" s="93"/>
    </row>
    <row r="1310" spans="2:16">
      <c r="B1310" s="93"/>
      <c r="C1310" s="93"/>
      <c r="D1310" s="93"/>
      <c r="F1310" s="93"/>
      <c r="H1310" s="93"/>
      <c r="J1310" s="93"/>
      <c r="L1310" s="93"/>
      <c r="N1310" s="93"/>
      <c r="P1310" s="93"/>
    </row>
    <row r="1311" spans="2:16">
      <c r="B1311" s="93"/>
      <c r="C1311" s="93"/>
      <c r="D1311" s="93"/>
      <c r="F1311" s="93"/>
      <c r="H1311" s="93"/>
      <c r="J1311" s="93"/>
      <c r="L1311" s="93"/>
      <c r="N1311" s="93"/>
      <c r="P1311" s="93"/>
    </row>
    <row r="1312" spans="2:16">
      <c r="B1312" s="93"/>
      <c r="C1312" s="93"/>
      <c r="D1312" s="93"/>
      <c r="F1312" s="93"/>
      <c r="H1312" s="93"/>
      <c r="J1312" s="93"/>
      <c r="L1312" s="93"/>
      <c r="N1312" s="93"/>
      <c r="P1312" s="93"/>
    </row>
    <row r="1313" spans="2:16">
      <c r="B1313" s="93"/>
      <c r="C1313" s="93"/>
      <c r="D1313" s="93"/>
      <c r="F1313" s="93"/>
      <c r="H1313" s="93"/>
      <c r="J1313" s="93"/>
      <c r="L1313" s="93"/>
      <c r="N1313" s="93"/>
      <c r="P1313" s="93"/>
    </row>
    <row r="1314" spans="2:16">
      <c r="B1314" s="93"/>
      <c r="C1314" s="93"/>
      <c r="D1314" s="93"/>
      <c r="F1314" s="93"/>
      <c r="H1314" s="93"/>
      <c r="J1314" s="93"/>
      <c r="L1314" s="93"/>
      <c r="N1314" s="93"/>
      <c r="P1314" s="93"/>
    </row>
    <row r="1315" spans="2:16">
      <c r="B1315" s="93"/>
      <c r="C1315" s="93"/>
      <c r="D1315" s="93"/>
      <c r="F1315" s="93"/>
      <c r="H1315" s="93"/>
      <c r="J1315" s="93"/>
      <c r="L1315" s="93"/>
      <c r="N1315" s="93"/>
      <c r="P1315" s="93"/>
    </row>
    <row r="1316" spans="2:16">
      <c r="B1316" s="93"/>
      <c r="C1316" s="93"/>
      <c r="D1316" s="93"/>
      <c r="F1316" s="93"/>
      <c r="H1316" s="93"/>
      <c r="J1316" s="93"/>
      <c r="L1316" s="93"/>
      <c r="N1316" s="93"/>
      <c r="P1316" s="93"/>
    </row>
    <row r="1317" spans="2:16">
      <c r="B1317" s="93"/>
      <c r="C1317" s="93"/>
      <c r="D1317" s="93"/>
      <c r="F1317" s="93"/>
      <c r="H1317" s="93"/>
      <c r="J1317" s="93"/>
      <c r="L1317" s="93"/>
      <c r="N1317" s="93"/>
      <c r="P1317" s="93"/>
    </row>
    <row r="1318" spans="2:16">
      <c r="B1318" s="93"/>
      <c r="C1318" s="93"/>
      <c r="D1318" s="93"/>
      <c r="F1318" s="93"/>
      <c r="H1318" s="93"/>
      <c r="J1318" s="93"/>
      <c r="L1318" s="93"/>
      <c r="N1318" s="93"/>
      <c r="P1318" s="93"/>
    </row>
    <row r="1319" spans="2:16">
      <c r="B1319" s="93"/>
      <c r="C1319" s="93"/>
      <c r="D1319" s="93"/>
      <c r="F1319" s="93"/>
      <c r="H1319" s="93"/>
      <c r="J1319" s="93"/>
      <c r="L1319" s="93"/>
      <c r="N1319" s="93"/>
      <c r="P1319" s="93"/>
    </row>
    <row r="1320" spans="2:16">
      <c r="B1320" s="93"/>
      <c r="C1320" s="93"/>
      <c r="D1320" s="93"/>
      <c r="F1320" s="93"/>
      <c r="H1320" s="93"/>
      <c r="J1320" s="93"/>
      <c r="L1320" s="93"/>
      <c r="N1320" s="93"/>
      <c r="P1320" s="93"/>
    </row>
    <row r="1321" spans="2:16">
      <c r="B1321" s="93"/>
      <c r="C1321" s="93"/>
      <c r="D1321" s="93"/>
      <c r="F1321" s="93"/>
      <c r="H1321" s="93"/>
      <c r="J1321" s="93"/>
      <c r="L1321" s="93"/>
      <c r="N1321" s="93"/>
      <c r="P1321" s="93"/>
    </row>
    <row r="1322" spans="2:16">
      <c r="B1322" s="93"/>
      <c r="C1322" s="93"/>
      <c r="D1322" s="93"/>
      <c r="F1322" s="93"/>
      <c r="H1322" s="93"/>
      <c r="J1322" s="93"/>
      <c r="L1322" s="93"/>
      <c r="N1322" s="93"/>
      <c r="P1322" s="93"/>
    </row>
    <row r="1323" spans="2:16">
      <c r="B1323" s="93"/>
      <c r="C1323" s="93"/>
      <c r="D1323" s="93"/>
      <c r="F1323" s="93"/>
      <c r="H1323" s="93"/>
      <c r="J1323" s="93"/>
      <c r="L1323" s="93"/>
      <c r="N1323" s="93"/>
      <c r="P1323" s="93"/>
    </row>
    <row r="1324" spans="2:16">
      <c r="B1324" s="93"/>
      <c r="C1324" s="93"/>
      <c r="D1324" s="93"/>
      <c r="F1324" s="93"/>
      <c r="H1324" s="93"/>
      <c r="J1324" s="93"/>
      <c r="L1324" s="93"/>
      <c r="N1324" s="93"/>
      <c r="P1324" s="93"/>
    </row>
    <row r="1325" spans="2:16">
      <c r="B1325" s="93"/>
      <c r="C1325" s="93"/>
      <c r="D1325" s="93"/>
      <c r="F1325" s="93"/>
      <c r="H1325" s="93"/>
      <c r="J1325" s="93"/>
      <c r="L1325" s="93"/>
      <c r="N1325" s="93"/>
      <c r="P1325" s="93"/>
    </row>
    <row r="1326" spans="2:16">
      <c r="B1326" s="93"/>
      <c r="C1326" s="93"/>
      <c r="D1326" s="93"/>
      <c r="F1326" s="93"/>
      <c r="H1326" s="93"/>
      <c r="J1326" s="93"/>
      <c r="L1326" s="93"/>
      <c r="N1326" s="93"/>
      <c r="P1326" s="93"/>
    </row>
    <row r="1327" spans="2:16">
      <c r="B1327" s="93"/>
      <c r="C1327" s="93"/>
      <c r="D1327" s="93"/>
      <c r="F1327" s="93"/>
      <c r="H1327" s="93"/>
      <c r="J1327" s="93"/>
      <c r="L1327" s="93"/>
      <c r="N1327" s="93"/>
      <c r="P1327" s="93"/>
    </row>
    <row r="1328" spans="2:16">
      <c r="B1328" s="93"/>
      <c r="C1328" s="93"/>
      <c r="D1328" s="93"/>
      <c r="F1328" s="93"/>
      <c r="H1328" s="93"/>
      <c r="J1328" s="93"/>
      <c r="L1328" s="93"/>
      <c r="N1328" s="93"/>
      <c r="P1328" s="93"/>
    </row>
    <row r="1329" spans="2:16">
      <c r="B1329" s="93"/>
      <c r="C1329" s="93"/>
      <c r="D1329" s="93"/>
      <c r="F1329" s="93"/>
      <c r="H1329" s="93"/>
      <c r="J1329" s="93"/>
      <c r="L1329" s="93"/>
      <c r="N1329" s="93"/>
      <c r="P1329" s="93"/>
    </row>
    <row r="1330" spans="2:16">
      <c r="B1330" s="93"/>
      <c r="C1330" s="93"/>
      <c r="D1330" s="93"/>
      <c r="F1330" s="93"/>
      <c r="H1330" s="93"/>
      <c r="J1330" s="93"/>
      <c r="L1330" s="93"/>
      <c r="N1330" s="93"/>
      <c r="P1330" s="93"/>
    </row>
    <row r="1331" spans="2:16">
      <c r="B1331" s="93"/>
      <c r="C1331" s="93"/>
      <c r="D1331" s="93"/>
      <c r="F1331" s="93"/>
      <c r="H1331" s="93"/>
      <c r="J1331" s="93"/>
      <c r="L1331" s="93"/>
      <c r="N1331" s="93"/>
      <c r="P1331" s="93"/>
    </row>
    <row r="1332" spans="2:16">
      <c r="B1332" s="93"/>
      <c r="C1332" s="93"/>
      <c r="D1332" s="93"/>
      <c r="F1332" s="93"/>
      <c r="H1332" s="93"/>
      <c r="J1332" s="93"/>
      <c r="L1332" s="93"/>
      <c r="N1332" s="93"/>
      <c r="P1332" s="93"/>
    </row>
    <row r="1333" spans="2:16">
      <c r="B1333" s="93"/>
      <c r="C1333" s="93"/>
      <c r="D1333" s="93"/>
      <c r="F1333" s="93"/>
      <c r="H1333" s="93"/>
      <c r="J1333" s="93"/>
      <c r="L1333" s="93"/>
      <c r="N1333" s="93"/>
      <c r="P1333" s="93"/>
    </row>
    <row r="1334" spans="2:16">
      <c r="B1334" s="93"/>
      <c r="C1334" s="93"/>
      <c r="D1334" s="93"/>
      <c r="F1334" s="93"/>
      <c r="H1334" s="93"/>
      <c r="J1334" s="93"/>
      <c r="L1334" s="93"/>
      <c r="N1334" s="93"/>
      <c r="P1334" s="93"/>
    </row>
    <row r="1335" spans="2:16">
      <c r="B1335" s="93"/>
      <c r="C1335" s="93"/>
      <c r="D1335" s="93"/>
      <c r="F1335" s="93"/>
      <c r="H1335" s="93"/>
      <c r="J1335" s="93"/>
      <c r="L1335" s="93"/>
      <c r="N1335" s="93"/>
      <c r="P1335" s="93"/>
    </row>
    <row r="1336" spans="2:16">
      <c r="B1336" s="93"/>
      <c r="C1336" s="93"/>
      <c r="D1336" s="93"/>
      <c r="F1336" s="93"/>
      <c r="H1336" s="93"/>
      <c r="J1336" s="93"/>
      <c r="L1336" s="93"/>
      <c r="N1336" s="93"/>
      <c r="P1336" s="93"/>
    </row>
    <row r="1337" spans="2:16">
      <c r="B1337" s="93"/>
      <c r="C1337" s="93"/>
      <c r="D1337" s="93"/>
      <c r="F1337" s="93"/>
      <c r="H1337" s="93"/>
      <c r="J1337" s="93"/>
      <c r="L1337" s="93"/>
      <c r="N1337" s="93"/>
      <c r="P1337" s="93"/>
    </row>
    <row r="1338" spans="2:16">
      <c r="B1338" s="93"/>
      <c r="C1338" s="93"/>
      <c r="D1338" s="93"/>
      <c r="F1338" s="93"/>
      <c r="H1338" s="93"/>
      <c r="J1338" s="93"/>
      <c r="L1338" s="93"/>
      <c r="N1338" s="93"/>
      <c r="P1338" s="93"/>
    </row>
    <row r="1339" spans="2:16">
      <c r="B1339" s="93"/>
      <c r="C1339" s="93"/>
      <c r="D1339" s="93"/>
      <c r="F1339" s="93"/>
      <c r="H1339" s="93"/>
      <c r="J1339" s="93"/>
      <c r="L1339" s="93"/>
      <c r="N1339" s="93"/>
      <c r="P1339" s="93"/>
    </row>
    <row r="1340" spans="2:16">
      <c r="B1340" s="93"/>
      <c r="C1340" s="93"/>
      <c r="D1340" s="93"/>
      <c r="F1340" s="93"/>
      <c r="H1340" s="93"/>
      <c r="J1340" s="93"/>
      <c r="L1340" s="93"/>
      <c r="N1340" s="93"/>
      <c r="P1340" s="93"/>
    </row>
    <row r="1341" spans="2:16">
      <c r="B1341" s="93"/>
      <c r="C1341" s="93"/>
      <c r="D1341" s="93"/>
      <c r="F1341" s="93"/>
      <c r="H1341" s="93"/>
      <c r="J1341" s="93"/>
      <c r="L1341" s="93"/>
      <c r="N1341" s="93"/>
      <c r="P1341" s="93"/>
    </row>
    <row r="1342" spans="2:16">
      <c r="B1342" s="93"/>
      <c r="C1342" s="93"/>
      <c r="D1342" s="93"/>
      <c r="F1342" s="93"/>
      <c r="H1342" s="93"/>
      <c r="J1342" s="93"/>
      <c r="L1342" s="93"/>
      <c r="N1342" s="93"/>
      <c r="P1342" s="93"/>
    </row>
    <row r="1343" spans="2:16">
      <c r="B1343" s="93"/>
      <c r="C1343" s="93"/>
      <c r="D1343" s="93"/>
      <c r="F1343" s="93"/>
      <c r="H1343" s="93"/>
      <c r="J1343" s="93"/>
      <c r="L1343" s="93"/>
      <c r="N1343" s="93"/>
      <c r="P1343" s="93"/>
    </row>
    <row r="1344" spans="2:16">
      <c r="B1344" s="93"/>
      <c r="C1344" s="93"/>
      <c r="D1344" s="93"/>
      <c r="F1344" s="93"/>
      <c r="H1344" s="93"/>
      <c r="J1344" s="93"/>
      <c r="L1344" s="93"/>
      <c r="N1344" s="93"/>
      <c r="P1344" s="93"/>
    </row>
    <row r="1345" spans="2:16">
      <c r="B1345" s="93"/>
      <c r="C1345" s="93"/>
      <c r="D1345" s="93"/>
      <c r="F1345" s="93"/>
      <c r="H1345" s="93"/>
      <c r="J1345" s="93"/>
      <c r="L1345" s="93"/>
      <c r="N1345" s="93"/>
      <c r="P1345" s="93"/>
    </row>
    <row r="1346" spans="2:16">
      <c r="B1346" s="93"/>
      <c r="C1346" s="93"/>
      <c r="D1346" s="93"/>
      <c r="F1346" s="93"/>
      <c r="H1346" s="93"/>
      <c r="J1346" s="93"/>
      <c r="L1346" s="93"/>
      <c r="N1346" s="93"/>
      <c r="P1346" s="93"/>
    </row>
    <row r="1347" spans="2:16">
      <c r="B1347" s="93"/>
      <c r="C1347" s="93"/>
      <c r="D1347" s="93"/>
      <c r="F1347" s="93"/>
      <c r="H1347" s="93"/>
      <c r="J1347" s="93"/>
      <c r="L1347" s="93"/>
      <c r="N1347" s="93"/>
      <c r="P1347" s="93"/>
    </row>
    <row r="1348" spans="2:16">
      <c r="B1348" s="93"/>
      <c r="C1348" s="93"/>
      <c r="D1348" s="93"/>
      <c r="F1348" s="93"/>
      <c r="H1348" s="93"/>
      <c r="J1348" s="93"/>
      <c r="L1348" s="93"/>
      <c r="N1348" s="93"/>
      <c r="P1348" s="93"/>
    </row>
    <row r="1349" spans="2:16">
      <c r="B1349" s="93"/>
      <c r="C1349" s="93"/>
      <c r="D1349" s="93"/>
      <c r="F1349" s="93"/>
      <c r="H1349" s="93"/>
      <c r="J1349" s="93"/>
      <c r="L1349" s="93"/>
      <c r="N1349" s="93"/>
      <c r="P1349" s="93"/>
    </row>
    <row r="1350" spans="2:16">
      <c r="B1350" s="93"/>
      <c r="C1350" s="93"/>
      <c r="D1350" s="93"/>
      <c r="F1350" s="93"/>
      <c r="H1350" s="93"/>
      <c r="J1350" s="93"/>
      <c r="L1350" s="93"/>
      <c r="N1350" s="93"/>
      <c r="P1350" s="93"/>
    </row>
    <row r="1351" spans="2:16">
      <c r="B1351" s="93"/>
      <c r="C1351" s="93"/>
      <c r="D1351" s="93"/>
      <c r="F1351" s="93"/>
      <c r="H1351" s="93"/>
      <c r="J1351" s="93"/>
      <c r="L1351" s="93"/>
      <c r="N1351" s="93"/>
      <c r="P1351" s="93"/>
    </row>
    <row r="1352" spans="2:16">
      <c r="B1352" s="93"/>
      <c r="C1352" s="93"/>
      <c r="D1352" s="93"/>
      <c r="F1352" s="93"/>
      <c r="H1352" s="93"/>
      <c r="J1352" s="93"/>
      <c r="L1352" s="93"/>
      <c r="N1352" s="93"/>
      <c r="P1352" s="93"/>
    </row>
    <row r="1353" spans="2:16">
      <c r="B1353" s="93"/>
      <c r="C1353" s="93"/>
      <c r="D1353" s="93"/>
      <c r="F1353" s="93"/>
      <c r="H1353" s="93"/>
      <c r="J1353" s="93"/>
      <c r="L1353" s="93"/>
      <c r="N1353" s="93"/>
      <c r="P1353" s="93"/>
    </row>
    <row r="1354" spans="2:16">
      <c r="B1354" s="93"/>
      <c r="C1354" s="93"/>
      <c r="D1354" s="93"/>
      <c r="F1354" s="93"/>
      <c r="H1354" s="93"/>
      <c r="J1354" s="93"/>
      <c r="L1354" s="93"/>
      <c r="N1354" s="93"/>
      <c r="P1354" s="93"/>
    </row>
    <row r="1355" spans="2:16">
      <c r="B1355" s="93"/>
      <c r="C1355" s="93"/>
      <c r="D1355" s="93"/>
      <c r="F1355" s="93"/>
      <c r="H1355" s="93"/>
      <c r="J1355" s="93"/>
      <c r="L1355" s="93"/>
      <c r="N1355" s="93"/>
      <c r="P1355" s="93"/>
    </row>
    <row r="1356" spans="2:16">
      <c r="B1356" s="93"/>
      <c r="C1356" s="93"/>
      <c r="D1356" s="93"/>
      <c r="F1356" s="93"/>
      <c r="H1356" s="93"/>
      <c r="J1356" s="93"/>
      <c r="L1356" s="93"/>
      <c r="N1356" s="93"/>
      <c r="P1356" s="93"/>
    </row>
    <row r="1357" spans="2:16">
      <c r="B1357" s="93"/>
      <c r="C1357" s="93"/>
      <c r="D1357" s="93"/>
      <c r="F1357" s="93"/>
      <c r="H1357" s="93"/>
      <c r="J1357" s="93"/>
      <c r="L1357" s="93"/>
      <c r="N1357" s="93"/>
      <c r="P1357" s="93"/>
    </row>
    <row r="1358" spans="2:16">
      <c r="B1358" s="93"/>
      <c r="C1358" s="93"/>
      <c r="D1358" s="93"/>
      <c r="F1358" s="93"/>
      <c r="H1358" s="93"/>
      <c r="J1358" s="93"/>
      <c r="L1358" s="93"/>
      <c r="N1358" s="93"/>
      <c r="P1358" s="93"/>
    </row>
    <row r="1359" spans="2:16">
      <c r="B1359" s="93"/>
      <c r="C1359" s="93"/>
      <c r="D1359" s="93"/>
      <c r="F1359" s="93"/>
      <c r="H1359" s="93"/>
      <c r="J1359" s="93"/>
      <c r="L1359" s="93"/>
      <c r="N1359" s="93"/>
      <c r="P1359" s="93"/>
    </row>
    <row r="1360" spans="2:16">
      <c r="B1360" s="93"/>
      <c r="C1360" s="93"/>
      <c r="D1360" s="93"/>
      <c r="F1360" s="93"/>
      <c r="H1360" s="93"/>
      <c r="J1360" s="93"/>
      <c r="L1360" s="93"/>
      <c r="N1360" s="93"/>
      <c r="P1360" s="93"/>
    </row>
    <row r="1361" spans="2:16">
      <c r="B1361" s="93"/>
      <c r="C1361" s="93"/>
      <c r="D1361" s="93"/>
      <c r="F1361" s="93"/>
      <c r="H1361" s="93"/>
      <c r="J1361" s="93"/>
      <c r="L1361" s="93"/>
      <c r="N1361" s="93"/>
      <c r="P1361" s="93"/>
    </row>
    <row r="1362" spans="2:16">
      <c r="B1362" s="93"/>
      <c r="C1362" s="93"/>
      <c r="D1362" s="93"/>
      <c r="F1362" s="93"/>
      <c r="H1362" s="93"/>
      <c r="J1362" s="93"/>
      <c r="L1362" s="93"/>
      <c r="N1362" s="93"/>
      <c r="P1362" s="93"/>
    </row>
    <row r="1363" spans="2:16">
      <c r="B1363" s="93"/>
      <c r="C1363" s="93"/>
      <c r="D1363" s="93"/>
      <c r="F1363" s="93"/>
      <c r="H1363" s="93"/>
      <c r="J1363" s="93"/>
      <c r="L1363" s="93"/>
      <c r="N1363" s="93"/>
      <c r="P1363" s="93"/>
    </row>
    <row r="1364" spans="2:16">
      <c r="B1364" s="93"/>
      <c r="C1364" s="93"/>
      <c r="D1364" s="93"/>
      <c r="F1364" s="93"/>
      <c r="H1364" s="93"/>
      <c r="J1364" s="93"/>
      <c r="L1364" s="93"/>
      <c r="N1364" s="93"/>
      <c r="P1364" s="93"/>
    </row>
    <row r="1365" spans="2:16">
      <c r="B1365" s="93"/>
      <c r="C1365" s="93"/>
      <c r="D1365" s="93"/>
      <c r="F1365" s="93"/>
      <c r="H1365" s="93"/>
      <c r="J1365" s="93"/>
      <c r="L1365" s="93"/>
      <c r="N1365" s="93"/>
      <c r="P1365" s="93"/>
    </row>
    <row r="1366" spans="2:16">
      <c r="B1366" s="93"/>
      <c r="C1366" s="93"/>
      <c r="D1366" s="93"/>
      <c r="F1366" s="93"/>
      <c r="H1366" s="93"/>
      <c r="J1366" s="93"/>
      <c r="L1366" s="93"/>
      <c r="N1366" s="93"/>
      <c r="P1366" s="93"/>
    </row>
    <row r="1367" spans="2:16">
      <c r="B1367" s="93"/>
      <c r="C1367" s="93"/>
      <c r="D1367" s="93"/>
      <c r="F1367" s="93"/>
      <c r="H1367" s="93"/>
      <c r="J1367" s="93"/>
      <c r="L1367" s="93"/>
      <c r="N1367" s="93"/>
      <c r="P1367" s="93"/>
    </row>
    <row r="1368" spans="2:16">
      <c r="B1368" s="93"/>
      <c r="C1368" s="93"/>
      <c r="D1368" s="93"/>
      <c r="F1368" s="93"/>
      <c r="H1368" s="93"/>
      <c r="J1368" s="93"/>
      <c r="L1368" s="93"/>
      <c r="N1368" s="93"/>
      <c r="P1368" s="93"/>
    </row>
    <row r="1369" spans="2:16">
      <c r="B1369" s="93"/>
      <c r="C1369" s="93"/>
      <c r="D1369" s="93"/>
      <c r="F1369" s="93"/>
      <c r="H1369" s="93"/>
      <c r="J1369" s="93"/>
      <c r="L1369" s="93"/>
      <c r="N1369" s="93"/>
      <c r="P1369" s="93"/>
    </row>
    <row r="1370" spans="2:16">
      <c r="B1370" s="93"/>
      <c r="C1370" s="93"/>
      <c r="D1370" s="93"/>
      <c r="F1370" s="93"/>
      <c r="H1370" s="93"/>
      <c r="J1370" s="93"/>
      <c r="L1370" s="93"/>
      <c r="N1370" s="93"/>
      <c r="P1370" s="93"/>
    </row>
    <row r="1371" spans="2:16">
      <c r="B1371" s="93"/>
      <c r="C1371" s="93"/>
      <c r="D1371" s="93"/>
      <c r="F1371" s="93"/>
      <c r="H1371" s="93"/>
      <c r="J1371" s="93"/>
      <c r="L1371" s="93"/>
      <c r="N1371" s="93"/>
      <c r="P1371" s="93"/>
    </row>
    <row r="1372" spans="2:16">
      <c r="B1372" s="93"/>
      <c r="C1372" s="93"/>
      <c r="D1372" s="93"/>
      <c r="F1372" s="93"/>
      <c r="H1372" s="93"/>
      <c r="J1372" s="93"/>
      <c r="L1372" s="93"/>
      <c r="N1372" s="93"/>
      <c r="P1372" s="93"/>
    </row>
    <row r="1373" spans="2:16">
      <c r="B1373" s="93"/>
      <c r="C1373" s="93"/>
      <c r="D1373" s="93"/>
      <c r="F1373" s="93"/>
      <c r="H1373" s="93"/>
      <c r="J1373" s="93"/>
      <c r="L1373" s="93"/>
      <c r="N1373" s="93"/>
      <c r="P1373" s="93"/>
    </row>
    <row r="1374" spans="2:16">
      <c r="B1374" s="93"/>
      <c r="C1374" s="93"/>
      <c r="D1374" s="93"/>
      <c r="F1374" s="93"/>
      <c r="H1374" s="93"/>
      <c r="J1374" s="93"/>
      <c r="L1374" s="93"/>
      <c r="N1374" s="93"/>
      <c r="P1374" s="93"/>
    </row>
    <row r="1375" spans="2:16">
      <c r="B1375" s="93"/>
      <c r="C1375" s="93"/>
      <c r="D1375" s="93"/>
      <c r="F1375" s="93"/>
      <c r="H1375" s="93"/>
      <c r="J1375" s="93"/>
      <c r="L1375" s="93"/>
      <c r="N1375" s="93"/>
      <c r="P1375" s="93"/>
    </row>
    <row r="1376" spans="2:16">
      <c r="B1376" s="93"/>
      <c r="C1376" s="93"/>
      <c r="D1376" s="93"/>
      <c r="F1376" s="93"/>
      <c r="H1376" s="93"/>
      <c r="J1376" s="93"/>
      <c r="L1376" s="93"/>
      <c r="N1376" s="93"/>
      <c r="P1376" s="93"/>
    </row>
    <row r="1377" spans="2:16">
      <c r="B1377" s="93"/>
      <c r="C1377" s="93"/>
      <c r="D1377" s="93"/>
      <c r="F1377" s="93"/>
      <c r="H1377" s="93"/>
      <c r="J1377" s="93"/>
      <c r="L1377" s="93"/>
      <c r="N1377" s="93"/>
      <c r="P1377" s="93"/>
    </row>
    <row r="1378" spans="2:16">
      <c r="B1378" s="93"/>
      <c r="C1378" s="93"/>
      <c r="D1378" s="93"/>
      <c r="F1378" s="93"/>
      <c r="H1378" s="93"/>
      <c r="J1378" s="93"/>
      <c r="L1378" s="93"/>
      <c r="N1378" s="93"/>
      <c r="P1378" s="93"/>
    </row>
    <row r="1379" spans="2:16">
      <c r="B1379" s="93"/>
      <c r="C1379" s="93"/>
      <c r="D1379" s="93"/>
      <c r="F1379" s="93"/>
      <c r="H1379" s="93"/>
      <c r="J1379" s="93"/>
      <c r="L1379" s="93"/>
      <c r="N1379" s="93"/>
      <c r="P1379" s="93"/>
    </row>
    <row r="1380" spans="2:16">
      <c r="B1380" s="93"/>
      <c r="C1380" s="93"/>
      <c r="D1380" s="93"/>
      <c r="F1380" s="93"/>
      <c r="H1380" s="93"/>
      <c r="J1380" s="93"/>
      <c r="L1380" s="93"/>
      <c r="N1380" s="93"/>
      <c r="P1380" s="93"/>
    </row>
    <row r="1381" spans="2:16">
      <c r="B1381" s="93"/>
      <c r="C1381" s="93"/>
      <c r="D1381" s="93"/>
      <c r="F1381" s="93"/>
      <c r="H1381" s="93"/>
      <c r="J1381" s="93"/>
      <c r="L1381" s="93"/>
      <c r="N1381" s="93"/>
      <c r="P1381" s="93"/>
    </row>
    <row r="1382" spans="2:16">
      <c r="B1382" s="93"/>
      <c r="C1382" s="93"/>
      <c r="D1382" s="93"/>
      <c r="F1382" s="93"/>
      <c r="H1382" s="93"/>
      <c r="J1382" s="93"/>
      <c r="L1382" s="93"/>
      <c r="N1382" s="93"/>
      <c r="P1382" s="93"/>
    </row>
    <row r="1383" spans="2:16">
      <c r="B1383" s="93"/>
      <c r="C1383" s="93"/>
      <c r="D1383" s="93"/>
      <c r="F1383" s="93"/>
      <c r="H1383" s="93"/>
      <c r="J1383" s="93"/>
      <c r="L1383" s="93"/>
      <c r="N1383" s="93"/>
      <c r="P1383" s="93"/>
    </row>
    <row r="1384" spans="2:16">
      <c r="B1384" s="93"/>
      <c r="C1384" s="93"/>
      <c r="D1384" s="93"/>
      <c r="F1384" s="93"/>
      <c r="H1384" s="93"/>
      <c r="J1384" s="93"/>
      <c r="L1384" s="93"/>
      <c r="N1384" s="93"/>
      <c r="P1384" s="93"/>
    </row>
    <row r="1385" spans="2:16">
      <c r="B1385" s="93"/>
      <c r="C1385" s="93"/>
      <c r="D1385" s="93"/>
      <c r="F1385" s="93"/>
      <c r="H1385" s="93"/>
      <c r="J1385" s="93"/>
      <c r="L1385" s="93"/>
      <c r="N1385" s="93"/>
      <c r="P1385" s="93"/>
    </row>
    <row r="1386" spans="2:16">
      <c r="B1386" s="93"/>
      <c r="C1386" s="93"/>
      <c r="D1386" s="93"/>
      <c r="F1386" s="93"/>
      <c r="H1386" s="93"/>
      <c r="J1386" s="93"/>
      <c r="L1386" s="93"/>
      <c r="N1386" s="93"/>
      <c r="P1386" s="93"/>
    </row>
    <row r="1387" spans="2:16">
      <c r="B1387" s="93"/>
      <c r="C1387" s="93"/>
      <c r="D1387" s="93"/>
      <c r="F1387" s="93"/>
      <c r="H1387" s="93"/>
      <c r="J1387" s="93"/>
      <c r="L1387" s="93"/>
      <c r="N1387" s="93"/>
      <c r="P1387" s="93"/>
    </row>
    <row r="1388" spans="2:16">
      <c r="B1388" s="93"/>
      <c r="C1388" s="93"/>
      <c r="D1388" s="93"/>
      <c r="F1388" s="93"/>
      <c r="H1388" s="93"/>
      <c r="J1388" s="93"/>
      <c r="L1388" s="93"/>
      <c r="N1388" s="93"/>
      <c r="P1388" s="93"/>
    </row>
    <row r="1389" spans="2:16">
      <c r="B1389" s="93"/>
      <c r="C1389" s="93"/>
      <c r="D1389" s="93"/>
      <c r="F1389" s="93"/>
      <c r="H1389" s="93"/>
      <c r="J1389" s="93"/>
      <c r="L1389" s="93"/>
      <c r="N1389" s="93"/>
      <c r="P1389" s="93"/>
    </row>
    <row r="1390" spans="2:16">
      <c r="B1390" s="93"/>
      <c r="C1390" s="93"/>
      <c r="D1390" s="93"/>
      <c r="F1390" s="93"/>
      <c r="H1390" s="93"/>
      <c r="J1390" s="93"/>
      <c r="L1390" s="93"/>
      <c r="N1390" s="93"/>
      <c r="P1390" s="93"/>
    </row>
    <row r="1391" spans="2:16">
      <c r="B1391" s="93"/>
      <c r="C1391" s="93"/>
      <c r="D1391" s="93"/>
      <c r="F1391" s="93"/>
      <c r="H1391" s="93"/>
      <c r="J1391" s="93"/>
      <c r="L1391" s="93"/>
      <c r="N1391" s="93"/>
      <c r="P1391" s="93"/>
    </row>
    <row r="1392" spans="2:16">
      <c r="B1392" s="93"/>
      <c r="C1392" s="93"/>
      <c r="D1392" s="93"/>
      <c r="F1392" s="93"/>
      <c r="H1392" s="93"/>
      <c r="J1392" s="93"/>
      <c r="L1392" s="93"/>
      <c r="N1392" s="93"/>
      <c r="P1392" s="93"/>
    </row>
    <row r="1393" spans="2:16">
      <c r="B1393" s="93"/>
      <c r="C1393" s="93"/>
      <c r="D1393" s="93"/>
      <c r="F1393" s="93"/>
      <c r="H1393" s="93"/>
      <c r="J1393" s="93"/>
      <c r="L1393" s="93"/>
      <c r="N1393" s="93"/>
      <c r="P1393" s="93"/>
    </row>
    <row r="1394" spans="2:16">
      <c r="B1394" s="93"/>
      <c r="C1394" s="93"/>
      <c r="D1394" s="93"/>
      <c r="F1394" s="93"/>
      <c r="H1394" s="93"/>
      <c r="J1394" s="93"/>
      <c r="L1394" s="93"/>
      <c r="N1394" s="93"/>
      <c r="P1394" s="93"/>
    </row>
    <row r="1395" spans="2:16">
      <c r="B1395" s="93"/>
      <c r="C1395" s="93"/>
      <c r="D1395" s="93"/>
      <c r="F1395" s="93"/>
      <c r="H1395" s="93"/>
      <c r="J1395" s="93"/>
      <c r="L1395" s="93"/>
      <c r="N1395" s="93"/>
      <c r="P1395" s="93"/>
    </row>
    <row r="1396" spans="2:16">
      <c r="B1396" s="93"/>
      <c r="C1396" s="93"/>
      <c r="D1396" s="93"/>
      <c r="F1396" s="93"/>
      <c r="H1396" s="93"/>
      <c r="J1396" s="93"/>
      <c r="L1396" s="93"/>
      <c r="N1396" s="93"/>
      <c r="P1396" s="93"/>
    </row>
    <row r="1397" spans="2:16">
      <c r="B1397" s="93"/>
      <c r="C1397" s="93"/>
      <c r="D1397" s="93"/>
      <c r="F1397" s="93"/>
      <c r="H1397" s="93"/>
      <c r="J1397" s="93"/>
      <c r="L1397" s="93"/>
      <c r="N1397" s="93"/>
      <c r="P1397" s="93"/>
    </row>
    <row r="1398" spans="2:16">
      <c r="B1398" s="93"/>
      <c r="C1398" s="93"/>
      <c r="D1398" s="93"/>
      <c r="F1398" s="93"/>
      <c r="H1398" s="93"/>
      <c r="J1398" s="93"/>
      <c r="L1398" s="93"/>
      <c r="N1398" s="93"/>
      <c r="P1398" s="93"/>
    </row>
    <row r="1399" spans="2:16">
      <c r="B1399" s="93"/>
      <c r="C1399" s="93"/>
      <c r="D1399" s="93"/>
      <c r="F1399" s="93"/>
      <c r="H1399" s="93"/>
      <c r="J1399" s="93"/>
      <c r="L1399" s="93"/>
      <c r="N1399" s="93"/>
      <c r="P1399" s="93"/>
    </row>
    <row r="1400" spans="2:16">
      <c r="B1400" s="93"/>
      <c r="C1400" s="93"/>
      <c r="D1400" s="93"/>
      <c r="F1400" s="93"/>
      <c r="H1400" s="93"/>
      <c r="J1400" s="93"/>
      <c r="L1400" s="93"/>
      <c r="N1400" s="93"/>
      <c r="P1400" s="93"/>
    </row>
    <row r="1401" spans="2:16">
      <c r="B1401" s="93"/>
      <c r="C1401" s="93"/>
      <c r="D1401" s="93"/>
      <c r="F1401" s="93"/>
      <c r="H1401" s="93"/>
      <c r="J1401" s="93"/>
      <c r="L1401" s="93"/>
      <c r="N1401" s="93"/>
      <c r="P1401" s="93"/>
    </row>
    <row r="1402" spans="2:16">
      <c r="B1402" s="93"/>
      <c r="C1402" s="93"/>
      <c r="D1402" s="93"/>
      <c r="F1402" s="93"/>
      <c r="H1402" s="93"/>
      <c r="J1402" s="93"/>
      <c r="L1402" s="93"/>
      <c r="N1402" s="93"/>
      <c r="P1402" s="93"/>
    </row>
    <row r="1403" spans="2:16">
      <c r="B1403" s="93"/>
      <c r="C1403" s="93"/>
      <c r="D1403" s="93"/>
      <c r="F1403" s="93"/>
      <c r="H1403" s="93"/>
      <c r="J1403" s="93"/>
      <c r="L1403" s="93"/>
      <c r="N1403" s="93"/>
      <c r="P1403" s="93"/>
    </row>
    <row r="1404" spans="2:16">
      <c r="B1404" s="93"/>
      <c r="C1404" s="93"/>
      <c r="D1404" s="93"/>
      <c r="F1404" s="93"/>
      <c r="H1404" s="93"/>
      <c r="J1404" s="93"/>
      <c r="L1404" s="93"/>
      <c r="N1404" s="93"/>
      <c r="P1404" s="93"/>
    </row>
    <row r="1405" spans="2:16">
      <c r="B1405" s="93"/>
      <c r="C1405" s="93"/>
      <c r="D1405" s="93"/>
      <c r="F1405" s="93"/>
      <c r="H1405" s="93"/>
      <c r="J1405" s="93"/>
      <c r="L1405" s="93"/>
      <c r="N1405" s="93"/>
      <c r="P1405" s="93"/>
    </row>
    <row r="1406" spans="2:16">
      <c r="B1406" s="93"/>
      <c r="C1406" s="93"/>
      <c r="D1406" s="93"/>
      <c r="F1406" s="93"/>
      <c r="H1406" s="93"/>
      <c r="J1406" s="93"/>
      <c r="L1406" s="93"/>
      <c r="N1406" s="93"/>
      <c r="P1406" s="93"/>
    </row>
    <row r="1407" spans="2:16">
      <c r="B1407" s="93"/>
      <c r="C1407" s="93"/>
      <c r="D1407" s="93"/>
      <c r="F1407" s="93"/>
      <c r="H1407" s="93"/>
      <c r="J1407" s="93"/>
      <c r="L1407" s="93"/>
      <c r="N1407" s="93"/>
      <c r="P1407" s="93"/>
    </row>
    <row r="1408" spans="2:16">
      <c r="B1408" s="93"/>
      <c r="C1408" s="93"/>
      <c r="D1408" s="93"/>
      <c r="F1408" s="93"/>
      <c r="H1408" s="93"/>
      <c r="J1408" s="93"/>
      <c r="L1408" s="93"/>
      <c r="N1408" s="93"/>
      <c r="P1408" s="93"/>
    </row>
    <row r="1409" spans="2:16">
      <c r="B1409" s="93"/>
      <c r="C1409" s="93"/>
      <c r="D1409" s="93"/>
      <c r="F1409" s="93"/>
      <c r="H1409" s="93"/>
      <c r="J1409" s="93"/>
      <c r="L1409" s="93"/>
      <c r="N1409" s="93"/>
      <c r="P1409" s="93"/>
    </row>
    <row r="1410" spans="2:16">
      <c r="B1410" s="93"/>
      <c r="C1410" s="93"/>
      <c r="D1410" s="93"/>
      <c r="F1410" s="93"/>
      <c r="H1410" s="93"/>
      <c r="J1410" s="93"/>
      <c r="L1410" s="93"/>
      <c r="N1410" s="93"/>
      <c r="P1410" s="93"/>
    </row>
    <row r="1411" spans="2:16">
      <c r="B1411" s="93"/>
      <c r="C1411" s="93"/>
      <c r="D1411" s="93"/>
      <c r="F1411" s="93"/>
      <c r="H1411" s="93"/>
      <c r="J1411" s="93"/>
      <c r="L1411" s="93"/>
      <c r="N1411" s="93"/>
      <c r="P1411" s="93"/>
    </row>
    <row r="1412" spans="2:16">
      <c r="B1412" s="93"/>
      <c r="C1412" s="93"/>
      <c r="D1412" s="93"/>
      <c r="F1412" s="93"/>
      <c r="H1412" s="93"/>
      <c r="J1412" s="93"/>
      <c r="L1412" s="93"/>
      <c r="N1412" s="93"/>
      <c r="P1412" s="93"/>
    </row>
    <row r="1413" spans="2:16">
      <c r="B1413" s="93"/>
      <c r="C1413" s="93"/>
      <c r="D1413" s="93"/>
      <c r="F1413" s="93"/>
      <c r="H1413" s="93"/>
      <c r="J1413" s="93"/>
      <c r="L1413" s="93"/>
      <c r="N1413" s="93"/>
      <c r="P1413" s="93"/>
    </row>
    <row r="1414" spans="2:16">
      <c r="B1414" s="93"/>
      <c r="C1414" s="93"/>
      <c r="D1414" s="93"/>
      <c r="F1414" s="93"/>
      <c r="H1414" s="93"/>
      <c r="J1414" s="93"/>
      <c r="L1414" s="93"/>
      <c r="N1414" s="93"/>
      <c r="P1414" s="93"/>
    </row>
    <row r="1415" spans="2:16">
      <c r="B1415" s="93"/>
      <c r="C1415" s="93"/>
      <c r="D1415" s="93"/>
      <c r="F1415" s="93"/>
      <c r="H1415" s="93"/>
      <c r="J1415" s="93"/>
      <c r="L1415" s="93"/>
      <c r="N1415" s="93"/>
      <c r="P1415" s="93"/>
    </row>
    <row r="1416" spans="2:16">
      <c r="B1416" s="93"/>
      <c r="C1416" s="93"/>
      <c r="D1416" s="93"/>
      <c r="F1416" s="93"/>
      <c r="H1416" s="93"/>
      <c r="J1416" s="93"/>
      <c r="L1416" s="93"/>
      <c r="N1416" s="93"/>
      <c r="P1416" s="93"/>
    </row>
    <row r="1417" spans="2:16">
      <c r="B1417" s="93"/>
      <c r="C1417" s="93"/>
      <c r="D1417" s="93"/>
      <c r="F1417" s="93"/>
      <c r="H1417" s="93"/>
      <c r="J1417" s="93"/>
      <c r="L1417" s="93"/>
      <c r="N1417" s="93"/>
      <c r="P1417" s="93"/>
    </row>
    <row r="1418" spans="2:16">
      <c r="B1418" s="93"/>
      <c r="C1418" s="93"/>
      <c r="D1418" s="93"/>
      <c r="F1418" s="93"/>
      <c r="H1418" s="93"/>
      <c r="J1418" s="93"/>
      <c r="L1418" s="93"/>
      <c r="N1418" s="93"/>
      <c r="P1418" s="93"/>
    </row>
    <row r="1419" spans="2:16">
      <c r="B1419" s="93"/>
      <c r="C1419" s="93"/>
      <c r="D1419" s="93"/>
      <c r="F1419" s="93"/>
      <c r="H1419" s="93"/>
      <c r="J1419" s="93"/>
      <c r="L1419" s="93"/>
      <c r="N1419" s="93"/>
      <c r="P1419" s="93"/>
    </row>
    <row r="1420" spans="2:16">
      <c r="B1420" s="93"/>
      <c r="C1420" s="93"/>
      <c r="D1420" s="93"/>
      <c r="F1420" s="93"/>
      <c r="H1420" s="93"/>
      <c r="J1420" s="93"/>
      <c r="L1420" s="93"/>
      <c r="N1420" s="93"/>
      <c r="P1420" s="93"/>
    </row>
    <row r="1421" spans="2:16">
      <c r="B1421" s="93"/>
      <c r="C1421" s="93"/>
      <c r="D1421" s="93"/>
      <c r="F1421" s="93"/>
      <c r="H1421" s="93"/>
      <c r="J1421" s="93"/>
      <c r="L1421" s="93"/>
      <c r="N1421" s="93"/>
      <c r="P1421" s="93"/>
    </row>
    <row r="1422" spans="2:16">
      <c r="B1422" s="93"/>
      <c r="C1422" s="93"/>
      <c r="D1422" s="93"/>
      <c r="F1422" s="93"/>
      <c r="H1422" s="93"/>
      <c r="J1422" s="93"/>
      <c r="L1422" s="93"/>
      <c r="N1422" s="93"/>
      <c r="P1422" s="93"/>
    </row>
    <row r="1423" spans="2:16">
      <c r="B1423" s="93"/>
      <c r="C1423" s="93"/>
      <c r="D1423" s="93"/>
      <c r="F1423" s="93"/>
      <c r="H1423" s="93"/>
      <c r="J1423" s="93"/>
      <c r="L1423" s="93"/>
      <c r="N1423" s="93"/>
      <c r="P1423" s="93"/>
    </row>
    <row r="1424" spans="2:16">
      <c r="B1424" s="93"/>
      <c r="C1424" s="93"/>
      <c r="D1424" s="93"/>
      <c r="F1424" s="93"/>
      <c r="H1424" s="93"/>
      <c r="J1424" s="93"/>
      <c r="L1424" s="93"/>
      <c r="N1424" s="93"/>
      <c r="P1424" s="93"/>
    </row>
    <row r="1425" spans="2:16">
      <c r="B1425" s="93"/>
      <c r="C1425" s="93"/>
      <c r="D1425" s="93"/>
      <c r="F1425" s="93"/>
      <c r="H1425" s="93"/>
      <c r="J1425" s="93"/>
      <c r="L1425" s="93"/>
      <c r="N1425" s="93"/>
      <c r="P1425" s="93"/>
    </row>
    <row r="1426" spans="2:16">
      <c r="B1426" s="93"/>
      <c r="C1426" s="93"/>
      <c r="D1426" s="93"/>
      <c r="F1426" s="93"/>
      <c r="H1426" s="93"/>
      <c r="J1426" s="93"/>
      <c r="L1426" s="93"/>
      <c r="N1426" s="93"/>
      <c r="P1426" s="93"/>
    </row>
    <row r="1427" spans="2:16">
      <c r="B1427" s="93"/>
      <c r="C1427" s="93"/>
      <c r="D1427" s="93"/>
      <c r="F1427" s="93"/>
      <c r="H1427" s="93"/>
      <c r="J1427" s="93"/>
      <c r="L1427" s="93"/>
      <c r="N1427" s="93"/>
      <c r="P1427" s="93"/>
    </row>
    <row r="1428" spans="2:16">
      <c r="B1428" s="93"/>
      <c r="C1428" s="93"/>
      <c r="D1428" s="93"/>
      <c r="F1428" s="93"/>
      <c r="H1428" s="93"/>
      <c r="J1428" s="93"/>
      <c r="L1428" s="93"/>
      <c r="N1428" s="93"/>
      <c r="P1428" s="93"/>
    </row>
    <row r="1429" spans="2:16">
      <c r="B1429" s="93"/>
      <c r="C1429" s="93"/>
      <c r="D1429" s="93"/>
      <c r="F1429" s="93"/>
      <c r="H1429" s="93"/>
      <c r="J1429" s="93"/>
      <c r="L1429" s="93"/>
      <c r="N1429" s="93"/>
      <c r="P1429" s="93"/>
    </row>
    <row r="1430" spans="2:16">
      <c r="B1430" s="93"/>
      <c r="C1430" s="93"/>
      <c r="D1430" s="93"/>
      <c r="F1430" s="93"/>
      <c r="H1430" s="93"/>
      <c r="J1430" s="93"/>
      <c r="L1430" s="93"/>
      <c r="N1430" s="93"/>
      <c r="P1430" s="93"/>
    </row>
    <row r="1431" spans="2:16">
      <c r="B1431" s="93"/>
      <c r="C1431" s="93"/>
      <c r="D1431" s="93"/>
      <c r="F1431" s="93"/>
      <c r="H1431" s="93"/>
      <c r="J1431" s="93"/>
      <c r="L1431" s="93"/>
      <c r="N1431" s="93"/>
      <c r="P1431" s="93"/>
    </row>
    <row r="1432" spans="2:16">
      <c r="B1432" s="93"/>
      <c r="C1432" s="93"/>
      <c r="D1432" s="93"/>
      <c r="F1432" s="93"/>
      <c r="H1432" s="93"/>
      <c r="J1432" s="93"/>
      <c r="L1432" s="93"/>
      <c r="N1432" s="93"/>
      <c r="P1432" s="93"/>
    </row>
    <row r="1433" spans="2:16">
      <c r="B1433" s="93"/>
      <c r="C1433" s="93"/>
      <c r="D1433" s="93"/>
      <c r="F1433" s="93"/>
      <c r="H1433" s="93"/>
      <c r="J1433" s="93"/>
      <c r="L1433" s="93"/>
      <c r="N1433" s="93"/>
      <c r="P1433" s="93"/>
    </row>
    <row r="1434" spans="2:16">
      <c r="B1434" s="93"/>
      <c r="C1434" s="93"/>
      <c r="D1434" s="93"/>
      <c r="F1434" s="93"/>
      <c r="H1434" s="93"/>
      <c r="J1434" s="93"/>
      <c r="L1434" s="93"/>
      <c r="N1434" s="93"/>
      <c r="P1434" s="93"/>
    </row>
    <row r="1435" spans="2:16">
      <c r="B1435" s="93"/>
      <c r="C1435" s="93"/>
      <c r="D1435" s="93"/>
      <c r="F1435" s="93"/>
      <c r="H1435" s="93"/>
      <c r="J1435" s="93"/>
      <c r="L1435" s="93"/>
      <c r="N1435" s="93"/>
      <c r="P1435" s="93"/>
    </row>
    <row r="1436" spans="2:16">
      <c r="B1436" s="93"/>
      <c r="C1436" s="93"/>
      <c r="D1436" s="93"/>
      <c r="F1436" s="93"/>
      <c r="H1436" s="93"/>
      <c r="J1436" s="93"/>
      <c r="L1436" s="93"/>
      <c r="N1436" s="93"/>
      <c r="P1436" s="93"/>
    </row>
    <row r="1437" spans="2:16">
      <c r="B1437" s="93"/>
      <c r="C1437" s="93"/>
      <c r="D1437" s="93"/>
      <c r="F1437" s="93"/>
      <c r="H1437" s="93"/>
      <c r="J1437" s="93"/>
      <c r="L1437" s="93"/>
      <c r="N1437" s="93"/>
      <c r="P1437" s="93"/>
    </row>
    <row r="1438" spans="2:16">
      <c r="B1438" s="93"/>
      <c r="C1438" s="93"/>
      <c r="D1438" s="93"/>
      <c r="F1438" s="93"/>
      <c r="H1438" s="93"/>
      <c r="J1438" s="93"/>
      <c r="L1438" s="93"/>
      <c r="N1438" s="93"/>
      <c r="P1438" s="93"/>
    </row>
    <row r="1439" spans="2:16">
      <c r="B1439" s="93"/>
      <c r="C1439" s="93"/>
      <c r="D1439" s="93"/>
      <c r="F1439" s="93"/>
      <c r="H1439" s="93"/>
      <c r="J1439" s="93"/>
      <c r="L1439" s="93"/>
      <c r="N1439" s="93"/>
      <c r="P1439" s="93"/>
    </row>
    <row r="1440" spans="2:16">
      <c r="B1440" s="93"/>
      <c r="C1440" s="93"/>
      <c r="D1440" s="93"/>
      <c r="F1440" s="93"/>
      <c r="H1440" s="93"/>
      <c r="J1440" s="93"/>
      <c r="L1440" s="93"/>
      <c r="N1440" s="93"/>
      <c r="P1440" s="93"/>
    </row>
    <row r="1441" spans="2:16">
      <c r="B1441" s="93"/>
      <c r="C1441" s="93"/>
      <c r="D1441" s="93"/>
      <c r="F1441" s="93"/>
      <c r="H1441" s="93"/>
      <c r="J1441" s="93"/>
      <c r="L1441" s="93"/>
      <c r="N1441" s="93"/>
      <c r="P1441" s="93"/>
    </row>
    <row r="1442" spans="2:16">
      <c r="B1442" s="93"/>
      <c r="C1442" s="93"/>
      <c r="D1442" s="93"/>
      <c r="F1442" s="93"/>
      <c r="H1442" s="93"/>
      <c r="J1442" s="93"/>
      <c r="L1442" s="93"/>
      <c r="N1442" s="93"/>
      <c r="P1442" s="93"/>
    </row>
    <row r="1443" spans="2:16">
      <c r="B1443" s="93"/>
      <c r="C1443" s="93"/>
      <c r="D1443" s="93"/>
      <c r="F1443" s="93"/>
      <c r="H1443" s="93"/>
      <c r="J1443" s="93"/>
      <c r="L1443" s="93"/>
      <c r="N1443" s="93"/>
      <c r="P1443" s="93"/>
    </row>
    <row r="1444" spans="2:16">
      <c r="B1444" s="93"/>
      <c r="C1444" s="93"/>
      <c r="D1444" s="93"/>
      <c r="F1444" s="93"/>
      <c r="H1444" s="93"/>
      <c r="J1444" s="93"/>
      <c r="L1444" s="93"/>
      <c r="N1444" s="93"/>
      <c r="P1444" s="93"/>
    </row>
    <row r="1445" spans="2:16">
      <c r="B1445" s="93"/>
      <c r="C1445" s="93"/>
      <c r="D1445" s="93"/>
      <c r="F1445" s="93"/>
      <c r="H1445" s="93"/>
      <c r="J1445" s="93"/>
      <c r="L1445" s="93"/>
      <c r="N1445" s="93"/>
      <c r="P1445" s="93"/>
    </row>
    <row r="1446" spans="2:16">
      <c r="B1446" s="93"/>
      <c r="C1446" s="93"/>
      <c r="D1446" s="93"/>
      <c r="F1446" s="93"/>
      <c r="H1446" s="93"/>
      <c r="J1446" s="93"/>
      <c r="L1446" s="93"/>
      <c r="N1446" s="93"/>
      <c r="P1446" s="93"/>
    </row>
    <row r="1447" spans="2:16">
      <c r="B1447" s="93"/>
      <c r="C1447" s="93"/>
      <c r="D1447" s="93"/>
      <c r="F1447" s="93"/>
      <c r="H1447" s="93"/>
      <c r="J1447" s="93"/>
      <c r="L1447" s="93"/>
      <c r="N1447" s="93"/>
      <c r="P1447" s="93"/>
    </row>
    <row r="1448" spans="2:16">
      <c r="B1448" s="93"/>
      <c r="C1448" s="93"/>
      <c r="D1448" s="93"/>
      <c r="F1448" s="93"/>
      <c r="H1448" s="93"/>
      <c r="J1448" s="93"/>
      <c r="L1448" s="93"/>
      <c r="N1448" s="93"/>
      <c r="P1448" s="93"/>
    </row>
    <row r="1449" spans="2:16">
      <c r="B1449" s="93"/>
      <c r="C1449" s="93"/>
      <c r="D1449" s="93"/>
      <c r="F1449" s="93"/>
      <c r="H1449" s="93"/>
      <c r="J1449" s="93"/>
      <c r="L1449" s="93"/>
      <c r="N1449" s="93"/>
      <c r="P1449" s="93"/>
    </row>
    <row r="1450" spans="2:16">
      <c r="B1450" s="93"/>
      <c r="C1450" s="93"/>
      <c r="D1450" s="93"/>
      <c r="F1450" s="93"/>
      <c r="H1450" s="93"/>
      <c r="J1450" s="93"/>
      <c r="L1450" s="93"/>
      <c r="N1450" s="93"/>
      <c r="P1450" s="93"/>
    </row>
    <row r="1451" spans="2:16">
      <c r="B1451" s="93"/>
      <c r="C1451" s="93"/>
      <c r="D1451" s="93"/>
      <c r="F1451" s="93"/>
      <c r="H1451" s="93"/>
      <c r="J1451" s="93"/>
      <c r="L1451" s="93"/>
      <c r="N1451" s="93"/>
      <c r="P1451" s="93"/>
    </row>
    <row r="1452" spans="2:16">
      <c r="B1452" s="93"/>
      <c r="C1452" s="93"/>
      <c r="D1452" s="93"/>
      <c r="F1452" s="93"/>
      <c r="H1452" s="93"/>
      <c r="J1452" s="93"/>
      <c r="L1452" s="93"/>
      <c r="N1452" s="93"/>
      <c r="P1452" s="93"/>
    </row>
    <row r="1453" spans="2:16">
      <c r="B1453" s="93"/>
      <c r="C1453" s="93"/>
      <c r="D1453" s="93"/>
      <c r="F1453" s="93"/>
      <c r="H1453" s="93"/>
      <c r="J1453" s="93"/>
      <c r="L1453" s="93"/>
      <c r="N1453" s="93"/>
      <c r="P1453" s="93"/>
    </row>
    <row r="1454" spans="2:16">
      <c r="B1454" s="93"/>
      <c r="C1454" s="93"/>
      <c r="D1454" s="93"/>
      <c r="F1454" s="93"/>
      <c r="H1454" s="93"/>
      <c r="J1454" s="93"/>
      <c r="L1454" s="93"/>
      <c r="N1454" s="93"/>
      <c r="P1454" s="93"/>
    </row>
    <row r="1455" spans="2:16">
      <c r="B1455" s="93"/>
      <c r="C1455" s="93"/>
      <c r="D1455" s="93"/>
      <c r="F1455" s="93"/>
      <c r="H1455" s="93"/>
      <c r="J1455" s="93"/>
      <c r="L1455" s="93"/>
      <c r="N1455" s="93"/>
      <c r="P1455" s="93"/>
    </row>
    <row r="1456" spans="2:16">
      <c r="B1456" s="93"/>
      <c r="C1456" s="93"/>
      <c r="D1456" s="93"/>
      <c r="F1456" s="93"/>
      <c r="H1456" s="93"/>
      <c r="J1456" s="93"/>
      <c r="L1456" s="93"/>
      <c r="N1456" s="93"/>
      <c r="P1456" s="93"/>
    </row>
    <row r="1457" spans="2:16">
      <c r="B1457" s="93"/>
      <c r="C1457" s="93"/>
      <c r="D1457" s="93"/>
      <c r="F1457" s="93"/>
      <c r="H1457" s="93"/>
      <c r="J1457" s="93"/>
      <c r="L1457" s="93"/>
      <c r="N1457" s="93"/>
      <c r="P1457" s="93"/>
    </row>
    <row r="1458" spans="2:16">
      <c r="B1458" s="93"/>
      <c r="C1458" s="93"/>
      <c r="D1458" s="93"/>
      <c r="F1458" s="93"/>
      <c r="H1458" s="93"/>
      <c r="J1458" s="93"/>
      <c r="L1458" s="93"/>
      <c r="N1458" s="93"/>
      <c r="P1458" s="93"/>
    </row>
    <row r="1459" spans="2:16">
      <c r="B1459" s="93"/>
      <c r="C1459" s="93"/>
      <c r="D1459" s="93"/>
      <c r="F1459" s="93"/>
      <c r="H1459" s="93"/>
      <c r="J1459" s="93"/>
      <c r="L1459" s="93"/>
      <c r="N1459" s="93"/>
      <c r="P1459" s="93"/>
    </row>
    <row r="1460" spans="2:16">
      <c r="B1460" s="93"/>
      <c r="C1460" s="93"/>
      <c r="D1460" s="93"/>
      <c r="F1460" s="93"/>
      <c r="H1460" s="93"/>
      <c r="J1460" s="93"/>
      <c r="L1460" s="93"/>
      <c r="N1460" s="93"/>
      <c r="P1460" s="93"/>
    </row>
    <row r="1461" spans="2:16">
      <c r="B1461" s="93"/>
      <c r="C1461" s="93"/>
      <c r="D1461" s="93"/>
      <c r="F1461" s="93"/>
      <c r="H1461" s="93"/>
      <c r="J1461" s="93"/>
      <c r="L1461" s="93"/>
      <c r="N1461" s="93"/>
      <c r="P1461" s="93"/>
    </row>
    <row r="1462" spans="2:16">
      <c r="B1462" s="93"/>
      <c r="C1462" s="93"/>
      <c r="D1462" s="93"/>
      <c r="F1462" s="93"/>
      <c r="H1462" s="93"/>
      <c r="J1462" s="93"/>
      <c r="L1462" s="93"/>
      <c r="N1462" s="93"/>
      <c r="P1462" s="93"/>
    </row>
    <row r="1463" spans="2:16">
      <c r="B1463" s="93"/>
      <c r="C1463" s="93"/>
      <c r="D1463" s="93"/>
      <c r="F1463" s="93"/>
      <c r="H1463" s="93"/>
      <c r="J1463" s="93"/>
      <c r="L1463" s="93"/>
      <c r="N1463" s="93"/>
      <c r="P1463" s="93"/>
    </row>
    <row r="1464" spans="2:16">
      <c r="B1464" s="93"/>
      <c r="C1464" s="93"/>
      <c r="D1464" s="93"/>
      <c r="F1464" s="93"/>
      <c r="H1464" s="93"/>
      <c r="J1464" s="93"/>
      <c r="L1464" s="93"/>
      <c r="N1464" s="93"/>
      <c r="P1464" s="93"/>
    </row>
    <row r="1465" spans="2:16">
      <c r="B1465" s="93"/>
      <c r="C1465" s="93"/>
      <c r="D1465" s="93"/>
      <c r="F1465" s="93"/>
      <c r="H1465" s="93"/>
      <c r="J1465" s="93"/>
      <c r="L1465" s="93"/>
      <c r="N1465" s="93"/>
      <c r="P1465" s="93"/>
    </row>
    <row r="1466" spans="2:16">
      <c r="B1466" s="93"/>
      <c r="C1466" s="93"/>
      <c r="D1466" s="93"/>
      <c r="F1466" s="93"/>
      <c r="H1466" s="93"/>
      <c r="J1466" s="93"/>
      <c r="L1466" s="93"/>
      <c r="N1466" s="93"/>
      <c r="P1466" s="93"/>
    </row>
    <row r="1467" spans="2:16">
      <c r="B1467" s="93"/>
      <c r="C1467" s="93"/>
      <c r="D1467" s="93"/>
      <c r="F1467" s="93"/>
      <c r="H1467" s="93"/>
      <c r="J1467" s="93"/>
      <c r="L1467" s="93"/>
      <c r="N1467" s="93"/>
      <c r="P1467" s="93"/>
    </row>
    <row r="1468" spans="2:16">
      <c r="B1468" s="93"/>
      <c r="C1468" s="93"/>
      <c r="D1468" s="93"/>
      <c r="F1468" s="93"/>
      <c r="H1468" s="93"/>
      <c r="J1468" s="93"/>
      <c r="L1468" s="93"/>
      <c r="N1468" s="93"/>
      <c r="P1468" s="93"/>
    </row>
    <row r="1469" spans="2:16">
      <c r="B1469" s="93"/>
      <c r="C1469" s="93"/>
      <c r="D1469" s="93"/>
      <c r="F1469" s="93"/>
      <c r="H1469" s="93"/>
      <c r="J1469" s="93"/>
      <c r="L1469" s="93"/>
      <c r="N1469" s="93"/>
      <c r="P1469" s="93"/>
    </row>
    <row r="1470" spans="2:16">
      <c r="B1470" s="93"/>
      <c r="C1470" s="93"/>
      <c r="D1470" s="93"/>
      <c r="F1470" s="93"/>
      <c r="H1470" s="93"/>
      <c r="J1470" s="93"/>
      <c r="L1470" s="93"/>
      <c r="N1470" s="93"/>
      <c r="P1470" s="93"/>
    </row>
    <row r="1471" spans="2:16">
      <c r="B1471" s="93"/>
      <c r="C1471" s="93"/>
      <c r="D1471" s="93"/>
      <c r="F1471" s="93"/>
      <c r="H1471" s="93"/>
      <c r="J1471" s="93"/>
      <c r="L1471" s="93"/>
      <c r="N1471" s="93"/>
      <c r="P1471" s="93"/>
    </row>
    <row r="1472" spans="2:16">
      <c r="B1472" s="93"/>
      <c r="C1472" s="93"/>
      <c r="D1472" s="93"/>
      <c r="F1472" s="93"/>
      <c r="H1472" s="93"/>
      <c r="J1472" s="93"/>
      <c r="L1472" s="93"/>
      <c r="N1472" s="93"/>
      <c r="P1472" s="93"/>
    </row>
    <row r="1473" spans="2:16">
      <c r="B1473" s="93"/>
      <c r="C1473" s="93"/>
      <c r="D1473" s="93"/>
      <c r="F1473" s="93"/>
      <c r="H1473" s="93"/>
      <c r="J1473" s="93"/>
      <c r="L1473" s="93"/>
      <c r="N1473" s="93"/>
      <c r="P1473" s="93"/>
    </row>
    <row r="1474" spans="2:16">
      <c r="B1474" s="93"/>
      <c r="C1474" s="93"/>
      <c r="D1474" s="93"/>
      <c r="F1474" s="93"/>
      <c r="H1474" s="93"/>
      <c r="J1474" s="93"/>
      <c r="L1474" s="93"/>
      <c r="N1474" s="93"/>
      <c r="P1474" s="93"/>
    </row>
    <row r="1475" spans="2:16">
      <c r="B1475" s="93"/>
      <c r="C1475" s="93"/>
      <c r="D1475" s="93"/>
      <c r="F1475" s="93"/>
      <c r="H1475" s="93"/>
      <c r="J1475" s="93"/>
      <c r="L1475" s="93"/>
      <c r="N1475" s="93"/>
      <c r="P1475" s="93"/>
    </row>
    <row r="1476" spans="2:16">
      <c r="B1476" s="93"/>
      <c r="C1476" s="93"/>
      <c r="D1476" s="93"/>
      <c r="F1476" s="93"/>
      <c r="H1476" s="93"/>
      <c r="J1476" s="93"/>
      <c r="L1476" s="93"/>
      <c r="N1476" s="93"/>
      <c r="P1476" s="93"/>
    </row>
    <row r="1477" spans="2:16">
      <c r="B1477" s="93"/>
      <c r="C1477" s="93"/>
      <c r="D1477" s="93"/>
      <c r="F1477" s="93"/>
      <c r="H1477" s="93"/>
      <c r="J1477" s="93"/>
      <c r="L1477" s="93"/>
      <c r="N1477" s="93"/>
      <c r="P1477" s="93"/>
    </row>
    <row r="1478" spans="2:16">
      <c r="B1478" s="93"/>
      <c r="C1478" s="93"/>
      <c r="D1478" s="93"/>
      <c r="F1478" s="93"/>
      <c r="H1478" s="93"/>
      <c r="J1478" s="93"/>
      <c r="L1478" s="93"/>
      <c r="N1478" s="93"/>
      <c r="P1478" s="93"/>
    </row>
    <row r="1479" spans="2:16">
      <c r="B1479" s="93"/>
      <c r="C1479" s="93"/>
      <c r="D1479" s="93"/>
      <c r="F1479" s="93"/>
      <c r="H1479" s="93"/>
      <c r="J1479" s="93"/>
      <c r="L1479" s="93"/>
      <c r="N1479" s="93"/>
      <c r="P1479" s="93"/>
    </row>
    <row r="1480" spans="2:16">
      <c r="B1480" s="93"/>
      <c r="C1480" s="93"/>
      <c r="D1480" s="93"/>
      <c r="F1480" s="93"/>
      <c r="H1480" s="93"/>
      <c r="J1480" s="93"/>
      <c r="L1480" s="93"/>
      <c r="N1480" s="93"/>
      <c r="P1480" s="93"/>
    </row>
    <row r="1481" spans="2:16">
      <c r="B1481" s="93"/>
      <c r="C1481" s="93"/>
      <c r="D1481" s="93"/>
      <c r="F1481" s="93"/>
      <c r="H1481" s="93"/>
      <c r="J1481" s="93"/>
      <c r="L1481" s="93"/>
      <c r="N1481" s="93"/>
      <c r="P1481" s="93"/>
    </row>
    <row r="1482" spans="2:16">
      <c r="B1482" s="93"/>
      <c r="C1482" s="93"/>
      <c r="D1482" s="93"/>
      <c r="F1482" s="93"/>
      <c r="H1482" s="93"/>
      <c r="J1482" s="93"/>
      <c r="L1482" s="93"/>
      <c r="N1482" s="93"/>
      <c r="P1482" s="93"/>
    </row>
    <row r="1483" spans="2:16">
      <c r="B1483" s="93"/>
      <c r="C1483" s="93"/>
      <c r="D1483" s="93"/>
      <c r="F1483" s="93"/>
      <c r="H1483" s="93"/>
      <c r="J1483" s="93"/>
      <c r="L1483" s="93"/>
      <c r="N1483" s="93"/>
      <c r="P1483" s="93"/>
    </row>
    <row r="1484" spans="2:16">
      <c r="B1484" s="93"/>
      <c r="C1484" s="93"/>
      <c r="D1484" s="93"/>
      <c r="F1484" s="93"/>
      <c r="H1484" s="93"/>
      <c r="J1484" s="93"/>
      <c r="L1484" s="93"/>
      <c r="N1484" s="93"/>
      <c r="P1484" s="93"/>
    </row>
    <row r="1485" spans="2:16">
      <c r="B1485" s="93"/>
      <c r="C1485" s="93"/>
      <c r="D1485" s="93"/>
      <c r="F1485" s="93"/>
      <c r="H1485" s="93"/>
      <c r="J1485" s="93"/>
      <c r="L1485" s="93"/>
      <c r="N1485" s="93"/>
      <c r="P1485" s="93"/>
    </row>
    <row r="1486" spans="2:16">
      <c r="B1486" s="93"/>
      <c r="C1486" s="93"/>
      <c r="D1486" s="93"/>
      <c r="F1486" s="93"/>
      <c r="H1486" s="93"/>
      <c r="J1486" s="93"/>
      <c r="L1486" s="93"/>
      <c r="N1486" s="93"/>
      <c r="P1486" s="93"/>
    </row>
    <row r="1487" spans="2:16">
      <c r="B1487" s="93"/>
      <c r="C1487" s="93"/>
      <c r="D1487" s="93"/>
      <c r="F1487" s="93"/>
      <c r="H1487" s="93"/>
      <c r="J1487" s="93"/>
      <c r="L1487" s="93"/>
      <c r="N1487" s="93"/>
      <c r="P1487" s="93"/>
    </row>
    <row r="1488" spans="2:16">
      <c r="B1488" s="93"/>
      <c r="C1488" s="93"/>
      <c r="D1488" s="93"/>
      <c r="F1488" s="93"/>
      <c r="H1488" s="93"/>
      <c r="J1488" s="93"/>
      <c r="L1488" s="93"/>
      <c r="N1488" s="93"/>
      <c r="P1488" s="93"/>
    </row>
    <row r="1489" spans="2:16">
      <c r="B1489" s="93"/>
      <c r="C1489" s="93"/>
      <c r="D1489" s="93"/>
      <c r="F1489" s="93"/>
      <c r="H1489" s="93"/>
      <c r="J1489" s="93"/>
      <c r="L1489" s="93"/>
      <c r="N1489" s="93"/>
      <c r="P1489" s="93"/>
    </row>
    <row r="1490" spans="2:16">
      <c r="B1490" s="93"/>
      <c r="C1490" s="93"/>
      <c r="D1490" s="93"/>
      <c r="F1490" s="93"/>
      <c r="H1490" s="93"/>
      <c r="J1490" s="93"/>
      <c r="L1490" s="93"/>
      <c r="N1490" s="93"/>
      <c r="P1490" s="93"/>
    </row>
    <row r="1491" spans="2:16">
      <c r="B1491" s="93"/>
      <c r="C1491" s="93"/>
      <c r="D1491" s="93"/>
      <c r="F1491" s="93"/>
      <c r="H1491" s="93"/>
      <c r="J1491" s="93"/>
      <c r="L1491" s="93"/>
      <c r="N1491" s="93"/>
      <c r="P1491" s="93"/>
    </row>
    <row r="1492" spans="2:16">
      <c r="B1492" s="93"/>
      <c r="C1492" s="93"/>
      <c r="D1492" s="93"/>
      <c r="F1492" s="93"/>
      <c r="H1492" s="93"/>
      <c r="J1492" s="93"/>
      <c r="L1492" s="93"/>
      <c r="N1492" s="93"/>
      <c r="P1492" s="93"/>
    </row>
    <row r="1493" spans="2:16">
      <c r="B1493" s="93"/>
      <c r="C1493" s="93"/>
      <c r="D1493" s="93"/>
      <c r="F1493" s="93"/>
      <c r="H1493" s="93"/>
      <c r="J1493" s="93"/>
      <c r="L1493" s="93"/>
      <c r="N1493" s="93"/>
      <c r="P1493" s="93"/>
    </row>
    <row r="1494" spans="2:16">
      <c r="B1494" s="93"/>
      <c r="C1494" s="93"/>
      <c r="D1494" s="93"/>
      <c r="F1494" s="93"/>
      <c r="H1494" s="93"/>
      <c r="J1494" s="93"/>
      <c r="L1494" s="93"/>
      <c r="N1494" s="93"/>
      <c r="P1494" s="93"/>
    </row>
    <row r="1495" spans="2:16">
      <c r="B1495" s="93"/>
      <c r="C1495" s="93"/>
      <c r="D1495" s="93"/>
      <c r="F1495" s="93"/>
      <c r="H1495" s="93"/>
      <c r="J1495" s="93"/>
      <c r="L1495" s="93"/>
      <c r="N1495" s="93"/>
      <c r="P1495" s="93"/>
    </row>
    <row r="1496" spans="2:16">
      <c r="B1496" s="93"/>
      <c r="C1496" s="93"/>
      <c r="D1496" s="93"/>
      <c r="F1496" s="93"/>
      <c r="H1496" s="93"/>
      <c r="J1496" s="93"/>
      <c r="L1496" s="93"/>
      <c r="N1496" s="93"/>
      <c r="P1496" s="93"/>
    </row>
    <row r="1497" spans="2:16">
      <c r="B1497" s="93"/>
      <c r="C1497" s="93"/>
      <c r="D1497" s="93"/>
      <c r="F1497" s="93"/>
      <c r="H1497" s="93"/>
      <c r="J1497" s="93"/>
      <c r="L1497" s="93"/>
      <c r="N1497" s="93"/>
      <c r="P1497" s="93"/>
    </row>
    <row r="1498" spans="2:16">
      <c r="B1498" s="93"/>
      <c r="C1498" s="93"/>
      <c r="D1498" s="93"/>
      <c r="F1498" s="93"/>
      <c r="H1498" s="93"/>
      <c r="J1498" s="93"/>
      <c r="L1498" s="93"/>
      <c r="N1498" s="93"/>
      <c r="P1498" s="93"/>
    </row>
    <row r="1499" spans="2:16">
      <c r="B1499" s="93"/>
      <c r="C1499" s="93"/>
      <c r="D1499" s="93"/>
      <c r="F1499" s="93"/>
      <c r="H1499" s="93"/>
      <c r="J1499" s="93"/>
      <c r="L1499" s="93"/>
      <c r="N1499" s="93"/>
      <c r="P1499" s="93"/>
    </row>
    <row r="1500" spans="2:16">
      <c r="B1500" s="93"/>
      <c r="C1500" s="93"/>
      <c r="D1500" s="93"/>
      <c r="F1500" s="93"/>
      <c r="H1500" s="93"/>
      <c r="J1500" s="93"/>
      <c r="L1500" s="93"/>
      <c r="N1500" s="93"/>
      <c r="P1500" s="93"/>
    </row>
    <row r="1501" spans="2:16">
      <c r="B1501" s="93"/>
      <c r="C1501" s="93"/>
      <c r="D1501" s="93"/>
      <c r="F1501" s="93"/>
      <c r="H1501" s="93"/>
      <c r="J1501" s="93"/>
      <c r="L1501" s="93"/>
      <c r="N1501" s="93"/>
      <c r="P1501" s="93"/>
    </row>
    <row r="1502" spans="2:16">
      <c r="B1502" s="93"/>
      <c r="C1502" s="93"/>
      <c r="D1502" s="93"/>
      <c r="F1502" s="93"/>
      <c r="H1502" s="93"/>
      <c r="J1502" s="93"/>
      <c r="L1502" s="93"/>
      <c r="N1502" s="93"/>
      <c r="P1502" s="93"/>
    </row>
    <row r="1503" spans="2:16">
      <c r="B1503" s="93"/>
      <c r="C1503" s="93"/>
      <c r="D1503" s="93"/>
      <c r="F1503" s="93"/>
      <c r="H1503" s="93"/>
      <c r="J1503" s="93"/>
      <c r="L1503" s="93"/>
      <c r="N1503" s="93"/>
      <c r="P1503" s="93"/>
    </row>
    <row r="1504" spans="2:16">
      <c r="B1504" s="93"/>
      <c r="C1504" s="93"/>
      <c r="D1504" s="93"/>
      <c r="F1504" s="93"/>
      <c r="H1504" s="93"/>
      <c r="J1504" s="93"/>
      <c r="L1504" s="93"/>
      <c r="N1504" s="93"/>
      <c r="P1504" s="93"/>
    </row>
    <row r="1505" spans="2:16">
      <c r="B1505" s="93"/>
      <c r="C1505" s="93"/>
      <c r="D1505" s="93"/>
      <c r="F1505" s="93"/>
      <c r="H1505" s="93"/>
      <c r="J1505" s="93"/>
      <c r="L1505" s="93"/>
      <c r="N1505" s="93"/>
      <c r="P1505" s="93"/>
    </row>
    <row r="1506" spans="2:16">
      <c r="B1506" s="93"/>
      <c r="C1506" s="93"/>
      <c r="D1506" s="93"/>
      <c r="F1506" s="93"/>
      <c r="H1506" s="93"/>
      <c r="J1506" s="93"/>
      <c r="L1506" s="93"/>
      <c r="N1506" s="93"/>
      <c r="P1506" s="93"/>
    </row>
    <row r="1507" spans="2:16">
      <c r="B1507" s="93"/>
      <c r="C1507" s="93"/>
      <c r="D1507" s="93"/>
      <c r="F1507" s="93"/>
      <c r="H1507" s="93"/>
      <c r="J1507" s="93"/>
      <c r="L1507" s="93"/>
      <c r="N1507" s="93"/>
      <c r="P1507" s="93"/>
    </row>
    <row r="1508" spans="2:16">
      <c r="B1508" s="93"/>
      <c r="C1508" s="93"/>
      <c r="D1508" s="93"/>
      <c r="F1508" s="93"/>
      <c r="H1508" s="93"/>
      <c r="J1508" s="93"/>
      <c r="L1508" s="93"/>
      <c r="N1508" s="93"/>
      <c r="P1508" s="93"/>
    </row>
    <row r="1509" spans="2:16">
      <c r="B1509" s="93"/>
      <c r="C1509" s="93"/>
      <c r="D1509" s="93"/>
      <c r="F1509" s="93"/>
      <c r="H1509" s="93"/>
      <c r="J1509" s="93"/>
      <c r="L1509" s="93"/>
      <c r="N1509" s="93"/>
      <c r="P1509" s="93"/>
    </row>
    <row r="1510" spans="2:16">
      <c r="B1510" s="93"/>
      <c r="C1510" s="93"/>
      <c r="D1510" s="93"/>
      <c r="F1510" s="93"/>
      <c r="H1510" s="93"/>
      <c r="J1510" s="93"/>
      <c r="L1510" s="93"/>
      <c r="N1510" s="93"/>
      <c r="P1510" s="93"/>
    </row>
    <row r="1511" spans="2:16">
      <c r="B1511" s="93"/>
      <c r="C1511" s="93"/>
      <c r="D1511" s="93"/>
      <c r="F1511" s="93"/>
      <c r="H1511" s="93"/>
      <c r="J1511" s="93"/>
      <c r="L1511" s="93"/>
      <c r="N1511" s="93"/>
      <c r="P1511" s="93"/>
    </row>
    <row r="1512" spans="2:16">
      <c r="B1512" s="93"/>
      <c r="C1512" s="93"/>
      <c r="D1512" s="93"/>
      <c r="F1512" s="93"/>
      <c r="H1512" s="93"/>
      <c r="J1512" s="93"/>
      <c r="L1512" s="93"/>
      <c r="N1512" s="93"/>
      <c r="P1512" s="93"/>
    </row>
    <row r="1513" spans="2:16">
      <c r="B1513" s="93"/>
      <c r="C1513" s="93"/>
      <c r="D1513" s="93"/>
      <c r="F1513" s="93"/>
      <c r="H1513" s="93"/>
      <c r="J1513" s="93"/>
      <c r="L1513" s="93"/>
      <c r="N1513" s="93"/>
      <c r="P1513" s="93"/>
    </row>
    <row r="1514" spans="2:16">
      <c r="B1514" s="93"/>
      <c r="C1514" s="93"/>
      <c r="D1514" s="93"/>
      <c r="F1514" s="93"/>
      <c r="H1514" s="93"/>
      <c r="J1514" s="93"/>
      <c r="L1514" s="93"/>
      <c r="N1514" s="93"/>
      <c r="P1514" s="93"/>
    </row>
    <row r="1515" spans="2:16">
      <c r="B1515" s="93"/>
      <c r="C1515" s="93"/>
      <c r="D1515" s="93"/>
      <c r="F1515" s="93"/>
      <c r="H1515" s="93"/>
      <c r="J1515" s="93"/>
      <c r="L1515" s="93"/>
      <c r="N1515" s="93"/>
      <c r="P1515" s="93"/>
    </row>
    <row r="1516" spans="2:16">
      <c r="B1516" s="93"/>
      <c r="C1516" s="93"/>
      <c r="D1516" s="93"/>
      <c r="F1516" s="93"/>
      <c r="H1516" s="93"/>
      <c r="J1516" s="93"/>
      <c r="L1516" s="93"/>
      <c r="N1516" s="93"/>
      <c r="P1516" s="93"/>
    </row>
    <row r="1517" spans="2:16">
      <c r="B1517" s="93"/>
      <c r="C1517" s="93"/>
      <c r="D1517" s="93"/>
      <c r="F1517" s="93"/>
      <c r="H1517" s="93"/>
      <c r="J1517" s="93"/>
      <c r="L1517" s="93"/>
      <c r="N1517" s="93"/>
      <c r="P1517" s="93"/>
    </row>
    <row r="1518" spans="2:16">
      <c r="B1518" s="93"/>
      <c r="C1518" s="93"/>
      <c r="D1518" s="93"/>
      <c r="F1518" s="93"/>
      <c r="H1518" s="93"/>
      <c r="J1518" s="93"/>
      <c r="L1518" s="93"/>
      <c r="N1518" s="93"/>
      <c r="P1518" s="93"/>
    </row>
    <row r="1519" spans="2:16">
      <c r="B1519" s="93"/>
      <c r="C1519" s="93"/>
      <c r="D1519" s="93"/>
      <c r="F1519" s="93"/>
      <c r="H1519" s="93"/>
      <c r="J1519" s="93"/>
      <c r="L1519" s="93"/>
      <c r="N1519" s="93"/>
      <c r="P1519" s="93"/>
    </row>
    <row r="1520" spans="2:16">
      <c r="B1520" s="93"/>
      <c r="C1520" s="93"/>
      <c r="D1520" s="93"/>
      <c r="F1520" s="93"/>
      <c r="H1520" s="93"/>
      <c r="J1520" s="93"/>
      <c r="L1520" s="93"/>
      <c r="N1520" s="93"/>
      <c r="P1520" s="93"/>
    </row>
    <row r="1521" spans="2:16">
      <c r="B1521" s="93"/>
      <c r="C1521" s="93"/>
      <c r="D1521" s="93"/>
      <c r="F1521" s="93"/>
      <c r="H1521" s="93"/>
      <c r="J1521" s="93"/>
      <c r="L1521" s="93"/>
      <c r="N1521" s="93"/>
      <c r="P1521" s="93"/>
    </row>
    <row r="1522" spans="2:16">
      <c r="B1522" s="93"/>
      <c r="C1522" s="93"/>
      <c r="D1522" s="93"/>
      <c r="F1522" s="93"/>
      <c r="H1522" s="93"/>
      <c r="J1522" s="93"/>
      <c r="L1522" s="93"/>
      <c r="N1522" s="93"/>
      <c r="P1522" s="93"/>
    </row>
    <row r="1523" spans="2:16">
      <c r="B1523" s="93"/>
      <c r="C1523" s="93"/>
      <c r="D1523" s="93"/>
      <c r="F1523" s="93"/>
      <c r="H1523" s="93"/>
      <c r="J1523" s="93"/>
      <c r="L1523" s="93"/>
      <c r="N1523" s="93"/>
      <c r="P1523" s="93"/>
    </row>
    <row r="1524" spans="2:16">
      <c r="B1524" s="93"/>
      <c r="C1524" s="93"/>
      <c r="D1524" s="93"/>
      <c r="F1524" s="93"/>
      <c r="H1524" s="93"/>
      <c r="J1524" s="93"/>
      <c r="L1524" s="93"/>
      <c r="N1524" s="93"/>
      <c r="P1524" s="93"/>
    </row>
    <row r="1525" spans="2:16">
      <c r="B1525" s="93"/>
      <c r="C1525" s="93"/>
      <c r="D1525" s="93"/>
      <c r="F1525" s="93"/>
      <c r="H1525" s="93"/>
      <c r="J1525" s="93"/>
      <c r="L1525" s="93"/>
      <c r="N1525" s="93"/>
      <c r="P1525" s="93"/>
    </row>
    <row r="1526" spans="2:16">
      <c r="B1526" s="93"/>
      <c r="C1526" s="93"/>
      <c r="D1526" s="93"/>
      <c r="F1526" s="93"/>
      <c r="H1526" s="93"/>
      <c r="J1526" s="93"/>
      <c r="L1526" s="93"/>
      <c r="N1526" s="93"/>
      <c r="P1526" s="93"/>
    </row>
    <row r="1527" spans="2:16">
      <c r="B1527" s="93"/>
      <c r="C1527" s="93"/>
      <c r="D1527" s="93"/>
      <c r="F1527" s="93"/>
      <c r="H1527" s="93"/>
      <c r="J1527" s="93"/>
      <c r="L1527" s="93"/>
      <c r="N1527" s="93"/>
      <c r="P1527" s="93"/>
    </row>
    <row r="1528" spans="2:16">
      <c r="B1528" s="93"/>
      <c r="C1528" s="93"/>
      <c r="D1528" s="93"/>
      <c r="F1528" s="93"/>
      <c r="H1528" s="93"/>
      <c r="J1528" s="93"/>
      <c r="L1528" s="93"/>
      <c r="N1528" s="93"/>
      <c r="P1528" s="93"/>
    </row>
    <row r="1529" spans="2:16">
      <c r="B1529" s="93"/>
      <c r="C1529" s="93"/>
      <c r="D1529" s="93"/>
      <c r="F1529" s="93"/>
      <c r="H1529" s="93"/>
      <c r="J1529" s="93"/>
      <c r="L1529" s="93"/>
      <c r="N1529" s="93"/>
      <c r="P1529" s="93"/>
    </row>
    <row r="1530" spans="2:16">
      <c r="B1530" s="93"/>
      <c r="C1530" s="93"/>
      <c r="D1530" s="93"/>
      <c r="F1530" s="93"/>
      <c r="H1530" s="93"/>
      <c r="J1530" s="93"/>
      <c r="L1530" s="93"/>
      <c r="N1530" s="93"/>
      <c r="P1530" s="93"/>
    </row>
    <row r="1531" spans="2:16">
      <c r="B1531" s="93"/>
      <c r="C1531" s="93"/>
      <c r="D1531" s="93"/>
      <c r="F1531" s="93"/>
      <c r="H1531" s="93"/>
      <c r="J1531" s="93"/>
      <c r="L1531" s="93"/>
      <c r="N1531" s="93"/>
      <c r="P1531" s="93"/>
    </row>
    <row r="1532" spans="2:16">
      <c r="B1532" s="93"/>
      <c r="C1532" s="93"/>
      <c r="D1532" s="93"/>
      <c r="F1532" s="93"/>
      <c r="H1532" s="93"/>
      <c r="J1532" s="93"/>
      <c r="L1532" s="93"/>
      <c r="N1532" s="93"/>
      <c r="P1532" s="93"/>
    </row>
    <row r="1533" spans="2:16">
      <c r="B1533" s="93"/>
      <c r="C1533" s="93"/>
      <c r="D1533" s="93"/>
      <c r="F1533" s="93"/>
      <c r="H1533" s="93"/>
      <c r="J1533" s="93"/>
      <c r="L1533" s="93"/>
      <c r="N1533" s="93"/>
      <c r="P1533" s="93"/>
    </row>
    <row r="1534" spans="2:16">
      <c r="B1534" s="93"/>
      <c r="C1534" s="93"/>
      <c r="D1534" s="93"/>
      <c r="F1534" s="93"/>
      <c r="H1534" s="93"/>
      <c r="J1534" s="93"/>
      <c r="L1534" s="93"/>
      <c r="N1534" s="93"/>
      <c r="P1534" s="93"/>
    </row>
    <row r="1535" spans="2:16">
      <c r="B1535" s="93"/>
      <c r="C1535" s="93"/>
      <c r="D1535" s="93"/>
      <c r="F1535" s="93"/>
      <c r="H1535" s="93"/>
      <c r="J1535" s="93"/>
      <c r="L1535" s="93"/>
      <c r="N1535" s="93"/>
      <c r="P1535" s="93"/>
    </row>
    <row r="1536" spans="2:16">
      <c r="B1536" s="93"/>
      <c r="C1536" s="93"/>
      <c r="D1536" s="93"/>
      <c r="F1536" s="93"/>
      <c r="H1536" s="93"/>
      <c r="J1536" s="93"/>
      <c r="L1536" s="93"/>
      <c r="N1536" s="93"/>
      <c r="P1536" s="93"/>
    </row>
    <row r="1537" spans="2:16">
      <c r="B1537" s="93"/>
      <c r="C1537" s="93"/>
      <c r="D1537" s="93"/>
      <c r="F1537" s="93"/>
      <c r="H1537" s="93"/>
      <c r="J1537" s="93"/>
      <c r="L1537" s="93"/>
      <c r="N1537" s="93"/>
      <c r="P1537" s="93"/>
    </row>
    <row r="1538" spans="2:16">
      <c r="B1538" s="93"/>
      <c r="C1538" s="93"/>
      <c r="D1538" s="93"/>
      <c r="F1538" s="93"/>
      <c r="H1538" s="93"/>
      <c r="J1538" s="93"/>
      <c r="L1538" s="93"/>
      <c r="N1538" s="93"/>
      <c r="P1538" s="93"/>
    </row>
    <row r="1539" spans="2:16">
      <c r="B1539" s="93"/>
      <c r="C1539" s="93"/>
      <c r="D1539" s="93"/>
      <c r="F1539" s="93"/>
      <c r="H1539" s="93"/>
      <c r="J1539" s="93"/>
      <c r="L1539" s="93"/>
      <c r="N1539" s="93"/>
      <c r="P1539" s="93"/>
    </row>
    <row r="1540" spans="2:16">
      <c r="B1540" s="93"/>
      <c r="C1540" s="93"/>
      <c r="D1540" s="93"/>
      <c r="F1540" s="93"/>
      <c r="H1540" s="93"/>
      <c r="J1540" s="93"/>
      <c r="L1540" s="93"/>
      <c r="N1540" s="93"/>
      <c r="P1540" s="93"/>
    </row>
    <row r="1541" spans="2:16">
      <c r="B1541" s="93"/>
      <c r="C1541" s="93"/>
      <c r="D1541" s="93"/>
      <c r="F1541" s="93"/>
      <c r="H1541" s="93"/>
      <c r="J1541" s="93"/>
      <c r="L1541" s="93"/>
      <c r="N1541" s="93"/>
      <c r="P1541" s="93"/>
    </row>
    <row r="1542" spans="2:16">
      <c r="B1542" s="93"/>
      <c r="C1542" s="93"/>
      <c r="D1542" s="93"/>
      <c r="F1542" s="93"/>
      <c r="H1542" s="93"/>
      <c r="J1542" s="93"/>
      <c r="L1542" s="93"/>
      <c r="N1542" s="93"/>
      <c r="P1542" s="93"/>
    </row>
    <row r="1543" spans="2:16">
      <c r="B1543" s="93"/>
      <c r="C1543" s="93"/>
      <c r="D1543" s="93"/>
      <c r="F1543" s="93"/>
      <c r="H1543" s="93"/>
      <c r="J1543" s="93"/>
      <c r="L1543" s="93"/>
      <c r="N1543" s="93"/>
      <c r="P1543" s="93"/>
    </row>
    <row r="1544" spans="2:16">
      <c r="B1544" s="93"/>
      <c r="C1544" s="93"/>
      <c r="D1544" s="93"/>
      <c r="F1544" s="93"/>
      <c r="H1544" s="93"/>
      <c r="J1544" s="93"/>
      <c r="L1544" s="93"/>
      <c r="N1544" s="93"/>
      <c r="P1544" s="93"/>
    </row>
    <row r="1545" spans="2:16">
      <c r="B1545" s="93"/>
      <c r="C1545" s="93"/>
      <c r="D1545" s="93"/>
      <c r="F1545" s="93"/>
      <c r="H1545" s="93"/>
      <c r="J1545" s="93"/>
      <c r="L1545" s="93"/>
      <c r="N1545" s="93"/>
      <c r="P1545" s="93"/>
    </row>
    <row r="1546" spans="2:16">
      <c r="B1546" s="93"/>
      <c r="C1546" s="93"/>
      <c r="D1546" s="93"/>
      <c r="F1546" s="93"/>
      <c r="H1546" s="93"/>
      <c r="J1546" s="93"/>
      <c r="L1546" s="93"/>
      <c r="N1546" s="93"/>
      <c r="P1546" s="93"/>
    </row>
    <row r="1547" spans="2:16">
      <c r="B1547" s="93"/>
      <c r="C1547" s="93"/>
      <c r="D1547" s="93"/>
      <c r="F1547" s="93"/>
      <c r="H1547" s="93"/>
      <c r="J1547" s="93"/>
      <c r="L1547" s="93"/>
      <c r="N1547" s="93"/>
      <c r="P1547" s="93"/>
    </row>
    <row r="1548" spans="2:16">
      <c r="B1548" s="93"/>
      <c r="C1548" s="93"/>
      <c r="D1548" s="93"/>
      <c r="F1548" s="93"/>
      <c r="H1548" s="93"/>
      <c r="J1548" s="93"/>
      <c r="L1548" s="93"/>
      <c r="N1548" s="93"/>
      <c r="P1548" s="93"/>
    </row>
    <row r="1549" spans="2:16">
      <c r="B1549" s="93"/>
      <c r="C1549" s="93"/>
      <c r="D1549" s="93"/>
      <c r="F1549" s="93"/>
      <c r="H1549" s="93"/>
      <c r="J1549" s="93"/>
      <c r="L1549" s="93"/>
      <c r="N1549" s="93"/>
      <c r="P1549" s="93"/>
    </row>
    <row r="1550" spans="2:16">
      <c r="B1550" s="93"/>
      <c r="C1550" s="93"/>
      <c r="D1550" s="93"/>
      <c r="F1550" s="93"/>
      <c r="H1550" s="93"/>
      <c r="J1550" s="93"/>
      <c r="L1550" s="93"/>
      <c r="N1550" s="93"/>
      <c r="P1550" s="93"/>
    </row>
    <row r="1551" spans="2:16">
      <c r="B1551" s="93"/>
      <c r="C1551" s="93"/>
      <c r="D1551" s="93"/>
      <c r="F1551" s="93"/>
      <c r="H1551" s="93"/>
      <c r="J1551" s="93"/>
      <c r="L1551" s="93"/>
      <c r="N1551" s="93"/>
      <c r="P1551" s="93"/>
    </row>
    <row r="1552" spans="2:16">
      <c r="B1552" s="93"/>
      <c r="C1552" s="93"/>
      <c r="D1552" s="93"/>
      <c r="F1552" s="93"/>
      <c r="H1552" s="93"/>
      <c r="J1552" s="93"/>
      <c r="L1552" s="93"/>
      <c r="N1552" s="93"/>
      <c r="P1552" s="93"/>
    </row>
    <row r="1553" spans="2:16">
      <c r="B1553" s="93"/>
      <c r="C1553" s="93"/>
      <c r="D1553" s="93"/>
      <c r="F1553" s="93"/>
      <c r="H1553" s="93"/>
      <c r="J1553" s="93"/>
      <c r="L1553" s="93"/>
      <c r="N1553" s="93"/>
      <c r="P1553" s="93"/>
    </row>
    <row r="1554" spans="2:16">
      <c r="B1554" s="93"/>
      <c r="C1554" s="93"/>
      <c r="D1554" s="93"/>
      <c r="F1554" s="93"/>
      <c r="H1554" s="93"/>
      <c r="J1554" s="93"/>
      <c r="L1554" s="93"/>
      <c r="N1554" s="93"/>
      <c r="P1554" s="93"/>
    </row>
    <row r="1555" spans="2:16">
      <c r="B1555" s="93"/>
      <c r="C1555" s="93"/>
      <c r="D1555" s="93"/>
      <c r="F1555" s="93"/>
      <c r="H1555" s="93"/>
      <c r="J1555" s="93"/>
      <c r="L1555" s="93"/>
      <c r="N1555" s="93"/>
      <c r="P1555" s="93"/>
    </row>
    <row r="1556" spans="2:16">
      <c r="B1556" s="93"/>
      <c r="C1556" s="93"/>
      <c r="D1556" s="93"/>
      <c r="F1556" s="93"/>
      <c r="H1556" s="93"/>
      <c r="J1556" s="93"/>
      <c r="L1556" s="93"/>
      <c r="N1556" s="93"/>
      <c r="P1556" s="93"/>
    </row>
    <row r="1557" spans="2:16">
      <c r="B1557" s="93"/>
      <c r="C1557" s="93"/>
      <c r="D1557" s="93"/>
      <c r="F1557" s="93"/>
      <c r="H1557" s="93"/>
      <c r="J1557" s="93"/>
      <c r="L1557" s="93"/>
      <c r="N1557" s="93"/>
      <c r="P1557" s="93"/>
    </row>
    <row r="1558" spans="2:16">
      <c r="B1558" s="93"/>
      <c r="C1558" s="93"/>
      <c r="D1558" s="93"/>
      <c r="F1558" s="93"/>
      <c r="H1558" s="93"/>
      <c r="J1558" s="93"/>
      <c r="L1558" s="93"/>
      <c r="N1558" s="93"/>
      <c r="P1558" s="93"/>
    </row>
    <row r="1559" spans="2:16">
      <c r="B1559" s="93"/>
      <c r="C1559" s="93"/>
      <c r="D1559" s="93"/>
      <c r="F1559" s="93"/>
      <c r="H1559" s="93"/>
      <c r="J1559" s="93"/>
      <c r="L1559" s="93"/>
      <c r="N1559" s="93"/>
      <c r="P1559" s="93"/>
    </row>
    <row r="1560" spans="2:16">
      <c r="B1560" s="93"/>
      <c r="C1560" s="93"/>
      <c r="D1560" s="93"/>
      <c r="F1560" s="93"/>
      <c r="H1560" s="93"/>
      <c r="J1560" s="93"/>
      <c r="L1560" s="93"/>
      <c r="N1560" s="93"/>
      <c r="P1560" s="93"/>
    </row>
    <row r="1561" spans="2:16">
      <c r="B1561" s="93"/>
      <c r="C1561" s="93"/>
      <c r="D1561" s="93"/>
      <c r="F1561" s="93"/>
      <c r="H1561" s="93"/>
      <c r="J1561" s="93"/>
      <c r="L1561" s="93"/>
      <c r="N1561" s="93"/>
      <c r="P1561" s="93"/>
    </row>
    <row r="1562" spans="2:16">
      <c r="B1562" s="93"/>
      <c r="C1562" s="93"/>
      <c r="D1562" s="93"/>
      <c r="F1562" s="93"/>
      <c r="H1562" s="93"/>
      <c r="J1562" s="93"/>
      <c r="L1562" s="93"/>
      <c r="N1562" s="93"/>
      <c r="P1562" s="93"/>
    </row>
    <row r="1563" spans="2:16">
      <c r="B1563" s="93"/>
      <c r="C1563" s="93"/>
      <c r="D1563" s="93"/>
      <c r="F1563" s="93"/>
      <c r="H1563" s="93"/>
      <c r="J1563" s="93"/>
      <c r="L1563" s="93"/>
      <c r="N1563" s="93"/>
      <c r="P1563" s="93"/>
    </row>
    <row r="1564" spans="2:16">
      <c r="B1564" s="93"/>
      <c r="C1564" s="93"/>
      <c r="D1564" s="93"/>
      <c r="F1564" s="93"/>
      <c r="H1564" s="93"/>
      <c r="J1564" s="93"/>
      <c r="L1564" s="93"/>
      <c r="N1564" s="93"/>
      <c r="P1564" s="93"/>
    </row>
    <row r="1565" spans="2:16">
      <c r="B1565" s="93"/>
      <c r="C1565" s="93"/>
      <c r="D1565" s="93"/>
      <c r="F1565" s="93"/>
      <c r="H1565" s="93"/>
      <c r="J1565" s="93"/>
      <c r="L1565" s="93"/>
      <c r="N1565" s="93"/>
      <c r="P1565" s="93"/>
    </row>
    <row r="1566" spans="2:16">
      <c r="B1566" s="93"/>
      <c r="C1566" s="93"/>
      <c r="D1566" s="93"/>
      <c r="F1566" s="93"/>
      <c r="H1566" s="93"/>
      <c r="J1566" s="93"/>
      <c r="L1566" s="93"/>
      <c r="N1566" s="93"/>
      <c r="P1566" s="93"/>
    </row>
    <row r="1567" spans="2:16">
      <c r="B1567" s="93"/>
      <c r="C1567" s="93"/>
      <c r="D1567" s="93"/>
      <c r="F1567" s="93"/>
      <c r="H1567" s="93"/>
      <c r="J1567" s="93"/>
      <c r="L1567" s="93"/>
      <c r="N1567" s="93"/>
      <c r="P1567" s="93"/>
    </row>
    <row r="1568" spans="2:16">
      <c r="B1568" s="93"/>
      <c r="C1568" s="93"/>
      <c r="D1568" s="93"/>
      <c r="F1568" s="93"/>
      <c r="H1568" s="93"/>
      <c r="J1568" s="93"/>
      <c r="L1568" s="93"/>
      <c r="N1568" s="93"/>
      <c r="P1568" s="93"/>
    </row>
    <row r="1569" spans="2:16">
      <c r="B1569" s="93"/>
      <c r="C1569" s="93"/>
      <c r="D1569" s="93"/>
      <c r="F1569" s="93"/>
      <c r="H1569" s="93"/>
      <c r="J1569" s="93"/>
      <c r="L1569" s="93"/>
      <c r="N1569" s="93"/>
      <c r="P1569" s="93"/>
    </row>
    <row r="1570" spans="2:16">
      <c r="B1570" s="93"/>
      <c r="C1570" s="93"/>
      <c r="D1570" s="93"/>
      <c r="F1570" s="93"/>
      <c r="H1570" s="93"/>
      <c r="J1570" s="93"/>
      <c r="L1570" s="93"/>
      <c r="N1570" s="93"/>
      <c r="P1570" s="93"/>
    </row>
    <row r="1571" spans="2:16">
      <c r="B1571" s="93"/>
      <c r="C1571" s="93"/>
      <c r="D1571" s="93"/>
      <c r="F1571" s="93"/>
      <c r="H1571" s="93"/>
      <c r="J1571" s="93"/>
      <c r="L1571" s="93"/>
      <c r="N1571" s="93"/>
      <c r="P1571" s="93"/>
    </row>
    <row r="1572" spans="2:16">
      <c r="B1572" s="93"/>
      <c r="C1572" s="93"/>
      <c r="D1572" s="93"/>
      <c r="F1572" s="93"/>
      <c r="H1572" s="93"/>
      <c r="J1572" s="93"/>
      <c r="L1572" s="93"/>
      <c r="N1572" s="93"/>
      <c r="P1572" s="93"/>
    </row>
    <row r="1573" spans="2:16">
      <c r="B1573" s="93"/>
      <c r="C1573" s="93"/>
      <c r="D1573" s="93"/>
      <c r="F1573" s="93"/>
      <c r="H1573" s="93"/>
      <c r="J1573" s="93"/>
      <c r="L1573" s="93"/>
      <c r="N1573" s="93"/>
      <c r="P1573" s="93"/>
    </row>
    <row r="1574" spans="2:16">
      <c r="B1574" s="93"/>
      <c r="C1574" s="93"/>
      <c r="D1574" s="93"/>
      <c r="F1574" s="93"/>
      <c r="H1574" s="93"/>
      <c r="J1574" s="93"/>
      <c r="L1574" s="93"/>
      <c r="N1574" s="93"/>
      <c r="P1574" s="93"/>
    </row>
    <row r="1575" spans="2:16">
      <c r="B1575" s="93"/>
      <c r="C1575" s="93"/>
      <c r="D1575" s="93"/>
      <c r="F1575" s="93"/>
      <c r="H1575" s="93"/>
      <c r="J1575" s="93"/>
      <c r="L1575" s="93"/>
      <c r="N1575" s="93"/>
      <c r="P1575" s="93"/>
    </row>
    <row r="1576" spans="2:16">
      <c r="B1576" s="93"/>
      <c r="C1576" s="93"/>
      <c r="D1576" s="93"/>
      <c r="F1576" s="93"/>
      <c r="H1576" s="93"/>
      <c r="J1576" s="93"/>
      <c r="L1576" s="93"/>
      <c r="N1576" s="93"/>
      <c r="P1576" s="93"/>
    </row>
    <row r="1577" spans="2:16">
      <c r="B1577" s="93"/>
      <c r="C1577" s="93"/>
      <c r="D1577" s="93"/>
      <c r="F1577" s="93"/>
      <c r="H1577" s="93"/>
      <c r="J1577" s="93"/>
      <c r="L1577" s="93"/>
      <c r="N1577" s="93"/>
      <c r="P1577" s="93"/>
    </row>
    <row r="1578" spans="2:16">
      <c r="B1578" s="93"/>
      <c r="C1578" s="93"/>
      <c r="D1578" s="93"/>
      <c r="F1578" s="93"/>
      <c r="H1578" s="93"/>
      <c r="J1578" s="93"/>
      <c r="L1578" s="93"/>
      <c r="N1578" s="93"/>
      <c r="P1578" s="93"/>
    </row>
    <row r="1579" spans="2:16">
      <c r="B1579" s="93"/>
      <c r="C1579" s="93"/>
      <c r="D1579" s="93"/>
      <c r="F1579" s="93"/>
      <c r="H1579" s="93"/>
      <c r="J1579" s="93"/>
      <c r="L1579" s="93"/>
      <c r="N1579" s="93"/>
      <c r="P1579" s="93"/>
    </row>
    <row r="1580" spans="2:16">
      <c r="B1580" s="93"/>
      <c r="C1580" s="93"/>
      <c r="D1580" s="93"/>
      <c r="F1580" s="93"/>
      <c r="H1580" s="93"/>
      <c r="J1580" s="93"/>
      <c r="L1580" s="93"/>
      <c r="N1580" s="93"/>
      <c r="P1580" s="93"/>
    </row>
    <row r="1581" spans="2:16">
      <c r="B1581" s="93"/>
      <c r="C1581" s="93"/>
      <c r="D1581" s="93"/>
      <c r="F1581" s="93"/>
      <c r="H1581" s="93"/>
      <c r="J1581" s="93"/>
      <c r="L1581" s="93"/>
      <c r="N1581" s="93"/>
      <c r="P1581" s="93"/>
    </row>
    <row r="1582" spans="2:16">
      <c r="B1582" s="93"/>
      <c r="C1582" s="93"/>
      <c r="D1582" s="93"/>
      <c r="F1582" s="93"/>
      <c r="H1582" s="93"/>
      <c r="J1582" s="93"/>
      <c r="L1582" s="93"/>
      <c r="N1582" s="93"/>
      <c r="P1582" s="93"/>
    </row>
    <row r="1583" spans="2:16">
      <c r="B1583" s="93"/>
      <c r="C1583" s="93"/>
      <c r="D1583" s="93"/>
      <c r="F1583" s="93"/>
      <c r="H1583" s="93"/>
      <c r="J1583" s="93"/>
      <c r="L1583" s="93"/>
      <c r="N1583" s="93"/>
      <c r="P1583" s="93"/>
    </row>
    <row r="1584" spans="2:16">
      <c r="B1584" s="93"/>
      <c r="C1584" s="93"/>
      <c r="D1584" s="93"/>
      <c r="F1584" s="93"/>
      <c r="H1584" s="93"/>
      <c r="J1584" s="93"/>
      <c r="L1584" s="93"/>
      <c r="N1584" s="93"/>
      <c r="P1584" s="93"/>
    </row>
    <row r="1585" spans="2:16">
      <c r="B1585" s="93"/>
      <c r="C1585" s="93"/>
      <c r="D1585" s="93"/>
      <c r="F1585" s="93"/>
      <c r="H1585" s="93"/>
      <c r="J1585" s="93"/>
      <c r="L1585" s="93"/>
      <c r="N1585" s="93"/>
      <c r="P1585" s="93"/>
    </row>
    <row r="1586" spans="2:16">
      <c r="B1586" s="93"/>
      <c r="C1586" s="93"/>
      <c r="D1586" s="93"/>
      <c r="F1586" s="93"/>
      <c r="H1586" s="93"/>
      <c r="J1586" s="93"/>
      <c r="L1586" s="93"/>
      <c r="N1586" s="93"/>
      <c r="P1586" s="93"/>
    </row>
    <row r="1587" spans="2:16">
      <c r="B1587" s="93"/>
      <c r="C1587" s="93"/>
      <c r="D1587" s="93"/>
      <c r="F1587" s="93"/>
      <c r="H1587" s="93"/>
      <c r="J1587" s="93"/>
      <c r="L1587" s="93"/>
      <c r="N1587" s="93"/>
      <c r="P1587" s="93"/>
    </row>
    <row r="1588" spans="2:16">
      <c r="B1588" s="93"/>
      <c r="C1588" s="93"/>
      <c r="D1588" s="93"/>
      <c r="F1588" s="93"/>
      <c r="H1588" s="93"/>
      <c r="J1588" s="93"/>
      <c r="L1588" s="93"/>
      <c r="N1588" s="93"/>
      <c r="P1588" s="93"/>
    </row>
    <row r="1589" spans="2:16">
      <c r="B1589" s="93"/>
      <c r="C1589" s="93"/>
      <c r="D1589" s="93"/>
      <c r="F1589" s="93"/>
      <c r="H1589" s="93"/>
      <c r="J1589" s="93"/>
      <c r="L1589" s="93"/>
      <c r="N1589" s="93"/>
      <c r="P1589" s="93"/>
    </row>
    <row r="1590" spans="2:16">
      <c r="B1590" s="93"/>
      <c r="C1590" s="93"/>
      <c r="D1590" s="93"/>
      <c r="F1590" s="93"/>
      <c r="H1590" s="93"/>
      <c r="J1590" s="93"/>
      <c r="L1590" s="93"/>
      <c r="N1590" s="93"/>
      <c r="P1590" s="93"/>
    </row>
    <row r="1591" spans="2:16">
      <c r="B1591" s="93"/>
      <c r="C1591" s="93"/>
      <c r="D1591" s="93"/>
      <c r="F1591" s="93"/>
      <c r="H1591" s="93"/>
      <c r="J1591" s="93"/>
      <c r="L1591" s="93"/>
      <c r="N1591" s="93"/>
      <c r="P1591" s="93"/>
    </row>
    <row r="1592" spans="2:16">
      <c r="B1592" s="93"/>
      <c r="C1592" s="93"/>
      <c r="D1592" s="93"/>
      <c r="F1592" s="93"/>
      <c r="H1592" s="93"/>
      <c r="J1592" s="93"/>
      <c r="L1592" s="93"/>
      <c r="N1592" s="93"/>
      <c r="P1592" s="93"/>
    </row>
    <row r="1593" spans="2:16">
      <c r="B1593" s="93"/>
      <c r="C1593" s="93"/>
      <c r="D1593" s="93"/>
      <c r="F1593" s="93"/>
      <c r="H1593" s="93"/>
      <c r="J1593" s="93"/>
      <c r="L1593" s="93"/>
      <c r="N1593" s="93"/>
      <c r="P1593" s="93"/>
    </row>
    <row r="1594" spans="2:16">
      <c r="B1594" s="93"/>
      <c r="C1594" s="93"/>
      <c r="D1594" s="93"/>
      <c r="F1594" s="93"/>
      <c r="H1594" s="93"/>
      <c r="J1594" s="93"/>
      <c r="L1594" s="93"/>
      <c r="N1594" s="93"/>
      <c r="P1594" s="93"/>
    </row>
    <row r="1595" spans="2:16">
      <c r="B1595" s="93"/>
      <c r="C1595" s="93"/>
      <c r="D1595" s="93"/>
      <c r="F1595" s="93"/>
      <c r="H1595" s="93"/>
      <c r="J1595" s="93"/>
      <c r="L1595" s="93"/>
      <c r="N1595" s="93"/>
      <c r="P1595" s="93"/>
    </row>
    <row r="1596" spans="2:16">
      <c r="B1596" s="93"/>
      <c r="C1596" s="93"/>
      <c r="D1596" s="93"/>
      <c r="F1596" s="93"/>
      <c r="H1596" s="93"/>
      <c r="J1596" s="93"/>
      <c r="L1596" s="93"/>
      <c r="N1596" s="93"/>
      <c r="P1596" s="93"/>
    </row>
    <row r="1597" spans="2:16">
      <c r="B1597" s="93"/>
      <c r="C1597" s="93"/>
      <c r="D1597" s="93"/>
      <c r="F1597" s="93"/>
      <c r="H1597" s="93"/>
      <c r="J1597" s="93"/>
      <c r="L1597" s="93"/>
      <c r="N1597" s="93"/>
      <c r="P1597" s="93"/>
    </row>
    <row r="1598" spans="2:16">
      <c r="B1598" s="93"/>
      <c r="C1598" s="93"/>
      <c r="D1598" s="93"/>
      <c r="F1598" s="93"/>
      <c r="H1598" s="93"/>
      <c r="J1598" s="93"/>
      <c r="L1598" s="93"/>
      <c r="N1598" s="93"/>
      <c r="P1598" s="93"/>
    </row>
    <row r="1599" spans="2:16">
      <c r="B1599" s="93"/>
      <c r="C1599" s="93"/>
      <c r="D1599" s="93"/>
      <c r="F1599" s="93"/>
      <c r="H1599" s="93"/>
      <c r="J1599" s="93"/>
      <c r="L1599" s="93"/>
      <c r="N1599" s="93"/>
      <c r="P1599" s="93"/>
    </row>
    <row r="1600" spans="2:16">
      <c r="B1600" s="93"/>
      <c r="C1600" s="93"/>
      <c r="D1600" s="93"/>
      <c r="F1600" s="93"/>
      <c r="H1600" s="93"/>
      <c r="J1600" s="93"/>
      <c r="L1600" s="93"/>
      <c r="N1600" s="93"/>
      <c r="P1600" s="93"/>
    </row>
    <row r="1601" spans="2:16">
      <c r="B1601" s="93"/>
      <c r="C1601" s="93"/>
      <c r="D1601" s="93"/>
      <c r="F1601" s="93"/>
      <c r="H1601" s="93"/>
      <c r="J1601" s="93"/>
      <c r="L1601" s="93"/>
      <c r="N1601" s="93"/>
      <c r="P1601" s="93"/>
    </row>
    <row r="1602" spans="2:16">
      <c r="B1602" s="93"/>
      <c r="C1602" s="93"/>
      <c r="D1602" s="93"/>
      <c r="F1602" s="93"/>
      <c r="H1602" s="93"/>
      <c r="J1602" s="93"/>
      <c r="L1602" s="93"/>
      <c r="N1602" s="93"/>
      <c r="P1602" s="93"/>
    </row>
    <row r="1603" spans="2:16">
      <c r="B1603" s="93"/>
      <c r="C1603" s="93"/>
      <c r="D1603" s="93"/>
      <c r="F1603" s="93"/>
      <c r="H1603" s="93"/>
      <c r="J1603" s="93"/>
      <c r="L1603" s="93"/>
      <c r="N1603" s="93"/>
      <c r="P1603" s="93"/>
    </row>
    <row r="1604" spans="2:16">
      <c r="B1604" s="93"/>
      <c r="C1604" s="93"/>
      <c r="D1604" s="93"/>
      <c r="F1604" s="93"/>
      <c r="H1604" s="93"/>
      <c r="J1604" s="93"/>
      <c r="L1604" s="93"/>
      <c r="N1604" s="93"/>
      <c r="P1604" s="93"/>
    </row>
    <row r="1605" spans="2:16">
      <c r="B1605" s="93"/>
      <c r="C1605" s="93"/>
      <c r="D1605" s="93"/>
      <c r="F1605" s="93"/>
      <c r="H1605" s="93"/>
      <c r="J1605" s="93"/>
      <c r="L1605" s="93"/>
      <c r="N1605" s="93"/>
      <c r="P1605" s="93"/>
    </row>
    <row r="1606" spans="2:16">
      <c r="B1606" s="93"/>
      <c r="C1606" s="93"/>
      <c r="D1606" s="93"/>
      <c r="F1606" s="93"/>
      <c r="H1606" s="93"/>
      <c r="J1606" s="93"/>
      <c r="L1606" s="93"/>
      <c r="N1606" s="93"/>
      <c r="P1606" s="93"/>
    </row>
    <row r="1607" spans="2:16">
      <c r="B1607" s="93"/>
      <c r="C1607" s="93"/>
      <c r="D1607" s="93"/>
      <c r="F1607" s="93"/>
      <c r="H1607" s="93"/>
      <c r="J1607" s="93"/>
      <c r="L1607" s="93"/>
      <c r="N1607" s="93"/>
      <c r="P1607" s="93"/>
    </row>
    <row r="1608" spans="2:16">
      <c r="B1608" s="93"/>
      <c r="C1608" s="93"/>
      <c r="D1608" s="93"/>
      <c r="F1608" s="93"/>
      <c r="H1608" s="93"/>
      <c r="J1608" s="93"/>
      <c r="L1608" s="93"/>
      <c r="N1608" s="93"/>
      <c r="P1608" s="93"/>
    </row>
    <row r="1609" spans="2:16">
      <c r="B1609" s="93"/>
      <c r="C1609" s="93"/>
      <c r="D1609" s="93"/>
      <c r="F1609" s="93"/>
      <c r="H1609" s="93"/>
      <c r="J1609" s="93"/>
      <c r="L1609" s="93"/>
      <c r="N1609" s="93"/>
      <c r="P1609" s="93"/>
    </row>
    <row r="1610" spans="2:16">
      <c r="B1610" s="93"/>
      <c r="C1610" s="93"/>
      <c r="D1610" s="93"/>
      <c r="F1610" s="93"/>
      <c r="H1610" s="93"/>
      <c r="J1610" s="93"/>
      <c r="L1610" s="93"/>
      <c r="N1610" s="93"/>
      <c r="P1610" s="93"/>
    </row>
    <row r="1611" spans="2:16">
      <c r="B1611" s="93"/>
      <c r="C1611" s="93"/>
      <c r="D1611" s="93"/>
      <c r="F1611" s="93"/>
      <c r="H1611" s="93"/>
      <c r="J1611" s="93"/>
      <c r="L1611" s="93"/>
      <c r="N1611" s="93"/>
      <c r="P1611" s="93"/>
    </row>
    <row r="1612" spans="2:16">
      <c r="B1612" s="93"/>
      <c r="C1612" s="93"/>
      <c r="D1612" s="93"/>
      <c r="F1612" s="93"/>
      <c r="H1612" s="93"/>
      <c r="J1612" s="93"/>
      <c r="L1612" s="93"/>
      <c r="N1612" s="93"/>
      <c r="P1612" s="93"/>
    </row>
    <row r="1613" spans="2:16">
      <c r="B1613" s="93"/>
      <c r="C1613" s="93"/>
      <c r="D1613" s="93"/>
      <c r="F1613" s="93"/>
      <c r="H1613" s="93"/>
      <c r="J1613" s="93"/>
      <c r="L1613" s="93"/>
      <c r="N1613" s="93"/>
      <c r="P1613" s="93"/>
    </row>
    <row r="1614" spans="2:16">
      <c r="B1614" s="93"/>
      <c r="C1614" s="93"/>
      <c r="D1614" s="93"/>
      <c r="F1614" s="93"/>
      <c r="H1614" s="93"/>
      <c r="J1614" s="93"/>
      <c r="L1614" s="93"/>
      <c r="N1614" s="93"/>
      <c r="P1614" s="93"/>
    </row>
    <row r="1615" spans="2:16">
      <c r="B1615" s="93"/>
      <c r="C1615" s="93"/>
      <c r="D1615" s="93"/>
      <c r="F1615" s="93"/>
      <c r="H1615" s="93"/>
      <c r="J1615" s="93"/>
      <c r="L1615" s="93"/>
      <c r="N1615" s="93"/>
      <c r="P1615" s="93"/>
    </row>
    <row r="1616" spans="2:16">
      <c r="B1616" s="93"/>
      <c r="C1616" s="93"/>
      <c r="D1616" s="93"/>
      <c r="F1616" s="93"/>
      <c r="H1616" s="93"/>
      <c r="J1616" s="93"/>
      <c r="L1616" s="93"/>
      <c r="N1616" s="93"/>
      <c r="P1616" s="93"/>
    </row>
    <row r="1617" spans="2:16">
      <c r="B1617" s="93"/>
      <c r="C1617" s="93"/>
      <c r="D1617" s="93"/>
      <c r="F1617" s="93"/>
      <c r="H1617" s="93"/>
      <c r="J1617" s="93"/>
      <c r="L1617" s="93"/>
      <c r="N1617" s="93"/>
      <c r="P1617" s="93"/>
    </row>
    <row r="1618" spans="2:16">
      <c r="B1618" s="93"/>
      <c r="C1618" s="93"/>
      <c r="D1618" s="93"/>
      <c r="F1618" s="93"/>
      <c r="H1618" s="93"/>
      <c r="J1618" s="93"/>
      <c r="L1618" s="93"/>
      <c r="N1618" s="93"/>
      <c r="P1618" s="93"/>
    </row>
    <row r="1619" spans="2:16">
      <c r="B1619" s="93"/>
      <c r="C1619" s="93"/>
      <c r="D1619" s="93"/>
      <c r="F1619" s="93"/>
      <c r="H1619" s="93"/>
      <c r="J1619" s="93"/>
      <c r="L1619" s="93"/>
      <c r="N1619" s="93"/>
      <c r="P1619" s="93"/>
    </row>
    <row r="1620" spans="2:16">
      <c r="B1620" s="93"/>
      <c r="C1620" s="93"/>
      <c r="D1620" s="93"/>
      <c r="F1620" s="93"/>
      <c r="H1620" s="93"/>
      <c r="J1620" s="93"/>
      <c r="L1620" s="93"/>
      <c r="N1620" s="93"/>
      <c r="P1620" s="93"/>
    </row>
    <row r="1621" spans="2:16">
      <c r="B1621" s="93"/>
      <c r="C1621" s="93"/>
      <c r="D1621" s="93"/>
      <c r="F1621" s="93"/>
      <c r="H1621" s="93"/>
      <c r="J1621" s="93"/>
      <c r="L1621" s="93"/>
      <c r="N1621" s="93"/>
      <c r="P1621" s="93"/>
    </row>
    <row r="1622" spans="2:16">
      <c r="B1622" s="93"/>
      <c r="C1622" s="93"/>
      <c r="D1622" s="93"/>
      <c r="F1622" s="93"/>
      <c r="H1622" s="93"/>
      <c r="J1622" s="93"/>
      <c r="L1622" s="93"/>
      <c r="N1622" s="93"/>
      <c r="P1622" s="93"/>
    </row>
    <row r="1623" spans="2:16">
      <c r="B1623" s="93"/>
      <c r="C1623" s="93"/>
      <c r="D1623" s="93"/>
      <c r="F1623" s="93"/>
      <c r="H1623" s="93"/>
      <c r="J1623" s="93"/>
      <c r="L1623" s="93"/>
      <c r="N1623" s="93"/>
      <c r="P1623" s="93"/>
    </row>
    <row r="1624" spans="2:16">
      <c r="B1624" s="93"/>
      <c r="C1624" s="93"/>
      <c r="D1624" s="93"/>
      <c r="F1624" s="93"/>
      <c r="H1624" s="93"/>
      <c r="J1624" s="93"/>
      <c r="L1624" s="93"/>
      <c r="N1624" s="93"/>
      <c r="P1624" s="93"/>
    </row>
    <row r="1625" spans="2:16">
      <c r="B1625" s="93"/>
      <c r="C1625" s="93"/>
      <c r="D1625" s="93"/>
      <c r="F1625" s="93"/>
      <c r="H1625" s="93"/>
      <c r="J1625" s="93"/>
      <c r="L1625" s="93"/>
      <c r="N1625" s="93"/>
      <c r="P1625" s="93"/>
    </row>
    <row r="1626" spans="2:16">
      <c r="B1626" s="93"/>
      <c r="C1626" s="93"/>
      <c r="D1626" s="93"/>
      <c r="F1626" s="93"/>
      <c r="H1626" s="93"/>
      <c r="J1626" s="93"/>
      <c r="L1626" s="93"/>
      <c r="N1626" s="93"/>
      <c r="P1626" s="93"/>
    </row>
    <row r="1627" spans="2:16">
      <c r="B1627" s="93"/>
      <c r="C1627" s="93"/>
      <c r="D1627" s="93"/>
      <c r="F1627" s="93"/>
      <c r="H1627" s="93"/>
      <c r="J1627" s="93"/>
      <c r="L1627" s="93"/>
      <c r="N1627" s="93"/>
      <c r="P1627" s="93"/>
    </row>
    <row r="1628" spans="2:16">
      <c r="B1628" s="93"/>
      <c r="C1628" s="93"/>
      <c r="D1628" s="93"/>
      <c r="F1628" s="93"/>
      <c r="H1628" s="93"/>
      <c r="J1628" s="93"/>
      <c r="L1628" s="93"/>
      <c r="N1628" s="93"/>
      <c r="P1628" s="93"/>
    </row>
    <row r="1629" spans="2:16">
      <c r="B1629" s="93"/>
      <c r="C1629" s="93"/>
      <c r="D1629" s="93"/>
      <c r="F1629" s="93"/>
      <c r="H1629" s="93"/>
      <c r="J1629" s="93"/>
      <c r="L1629" s="93"/>
      <c r="N1629" s="93"/>
      <c r="P1629" s="93"/>
    </row>
    <row r="1630" spans="2:16">
      <c r="B1630" s="93"/>
      <c r="C1630" s="93"/>
      <c r="D1630" s="93"/>
      <c r="F1630" s="93"/>
      <c r="H1630" s="93"/>
      <c r="J1630" s="93"/>
      <c r="L1630" s="93"/>
      <c r="N1630" s="93"/>
      <c r="P1630" s="93"/>
    </row>
    <row r="1631" spans="2:16">
      <c r="B1631" s="93"/>
      <c r="C1631" s="93"/>
      <c r="D1631" s="93"/>
      <c r="F1631" s="93"/>
      <c r="H1631" s="93"/>
      <c r="J1631" s="93"/>
      <c r="L1631" s="93"/>
      <c r="N1631" s="93"/>
      <c r="P1631" s="93"/>
    </row>
    <row r="1632" spans="2:16">
      <c r="B1632" s="93"/>
      <c r="C1632" s="93"/>
      <c r="D1632" s="93"/>
      <c r="F1632" s="93"/>
      <c r="H1632" s="93"/>
      <c r="J1632" s="93"/>
      <c r="L1632" s="93"/>
      <c r="N1632" s="93"/>
      <c r="P1632" s="93"/>
    </row>
    <row r="1633" spans="2:16">
      <c r="B1633" s="93"/>
      <c r="C1633" s="93"/>
      <c r="D1633" s="93"/>
      <c r="F1633" s="93"/>
      <c r="H1633" s="93"/>
      <c r="J1633" s="93"/>
      <c r="L1633" s="93"/>
      <c r="N1633" s="93"/>
      <c r="P1633" s="93"/>
    </row>
    <row r="1634" spans="2:16">
      <c r="B1634" s="93"/>
      <c r="C1634" s="93"/>
      <c r="D1634" s="93"/>
      <c r="F1634" s="93"/>
      <c r="H1634" s="93"/>
      <c r="J1634" s="93"/>
      <c r="L1634" s="93"/>
      <c r="N1634" s="93"/>
      <c r="P1634" s="93"/>
    </row>
    <row r="1635" spans="2:16">
      <c r="B1635" s="93"/>
      <c r="C1635" s="93"/>
      <c r="D1635" s="93"/>
      <c r="F1635" s="93"/>
      <c r="H1635" s="93"/>
      <c r="J1635" s="93"/>
      <c r="L1635" s="93"/>
      <c r="N1635" s="93"/>
      <c r="P1635" s="93"/>
    </row>
    <row r="1636" spans="2:16">
      <c r="B1636" s="93"/>
      <c r="C1636" s="93"/>
      <c r="D1636" s="93"/>
      <c r="F1636" s="93"/>
      <c r="H1636" s="93"/>
      <c r="J1636" s="93"/>
      <c r="L1636" s="93"/>
      <c r="N1636" s="93"/>
      <c r="P1636" s="93"/>
    </row>
    <row r="1637" spans="2:16">
      <c r="B1637" s="93"/>
      <c r="C1637" s="93"/>
      <c r="D1637" s="93"/>
      <c r="F1637" s="93"/>
      <c r="H1637" s="93"/>
      <c r="J1637" s="93"/>
      <c r="L1637" s="93"/>
      <c r="N1637" s="93"/>
      <c r="P1637" s="93"/>
    </row>
    <row r="1638" spans="2:16">
      <c r="B1638" s="93"/>
      <c r="C1638" s="93"/>
      <c r="D1638" s="93"/>
      <c r="F1638" s="93"/>
      <c r="H1638" s="93"/>
      <c r="J1638" s="93"/>
      <c r="L1638" s="93"/>
      <c r="N1638" s="93"/>
      <c r="P1638" s="93"/>
    </row>
    <row r="1639" spans="2:16">
      <c r="B1639" s="93"/>
      <c r="C1639" s="93"/>
      <c r="D1639" s="93"/>
      <c r="F1639" s="93"/>
      <c r="H1639" s="93"/>
      <c r="J1639" s="93"/>
      <c r="L1639" s="93"/>
      <c r="N1639" s="93"/>
      <c r="P1639" s="93"/>
    </row>
    <row r="1640" spans="2:16">
      <c r="B1640" s="93"/>
      <c r="C1640" s="93"/>
      <c r="D1640" s="93"/>
      <c r="F1640" s="93"/>
      <c r="H1640" s="93"/>
      <c r="J1640" s="93"/>
      <c r="L1640" s="93"/>
      <c r="N1640" s="93"/>
      <c r="P1640" s="93"/>
    </row>
    <row r="1641" spans="2:16">
      <c r="B1641" s="93"/>
      <c r="C1641" s="93"/>
      <c r="D1641" s="93"/>
      <c r="F1641" s="93"/>
      <c r="H1641" s="93"/>
      <c r="J1641" s="93"/>
      <c r="L1641" s="93"/>
      <c r="N1641" s="93"/>
      <c r="P1641" s="93"/>
    </row>
    <row r="1642" spans="2:16">
      <c r="B1642" s="93"/>
      <c r="C1642" s="93"/>
      <c r="D1642" s="93"/>
      <c r="F1642" s="93"/>
      <c r="H1642" s="93"/>
      <c r="J1642" s="93"/>
      <c r="L1642" s="93"/>
      <c r="N1642" s="93"/>
      <c r="P1642" s="93"/>
    </row>
    <row r="1643" spans="2:16">
      <c r="B1643" s="93"/>
      <c r="C1643" s="93"/>
      <c r="D1643" s="93"/>
      <c r="F1643" s="93"/>
      <c r="H1643" s="93"/>
      <c r="J1643" s="93"/>
      <c r="L1643" s="93"/>
      <c r="N1643" s="93"/>
      <c r="P1643" s="93"/>
    </row>
    <row r="1644" spans="2:16">
      <c r="B1644" s="93"/>
      <c r="C1644" s="93"/>
      <c r="D1644" s="93"/>
      <c r="F1644" s="93"/>
      <c r="H1644" s="93"/>
      <c r="J1644" s="93"/>
      <c r="L1644" s="93"/>
      <c r="N1644" s="93"/>
      <c r="P1644" s="93"/>
    </row>
    <row r="1645" spans="2:16">
      <c r="B1645" s="93"/>
      <c r="C1645" s="93"/>
      <c r="D1645" s="93"/>
      <c r="F1645" s="93"/>
      <c r="H1645" s="93"/>
      <c r="J1645" s="93"/>
      <c r="L1645" s="93"/>
      <c r="N1645" s="93"/>
      <c r="P1645" s="93"/>
    </row>
    <row r="1646" spans="2:16">
      <c r="B1646" s="93"/>
      <c r="C1646" s="93"/>
      <c r="D1646" s="93"/>
      <c r="F1646" s="93"/>
      <c r="H1646" s="93"/>
      <c r="J1646" s="93"/>
      <c r="L1646" s="93"/>
      <c r="N1646" s="93"/>
      <c r="P1646" s="93"/>
    </row>
    <row r="1647" spans="2:16">
      <c r="B1647" s="93"/>
      <c r="C1647" s="93"/>
      <c r="D1647" s="93"/>
      <c r="F1647" s="93"/>
      <c r="H1647" s="93"/>
      <c r="J1647" s="93"/>
      <c r="L1647" s="93"/>
      <c r="N1647" s="93"/>
      <c r="P1647" s="93"/>
    </row>
    <row r="1648" spans="2:16">
      <c r="B1648" s="93"/>
      <c r="C1648" s="93"/>
      <c r="D1648" s="93"/>
      <c r="F1648" s="93"/>
      <c r="H1648" s="93"/>
      <c r="J1648" s="93"/>
      <c r="L1648" s="93"/>
      <c r="N1648" s="93"/>
      <c r="P1648" s="93"/>
    </row>
    <row r="1649" spans="2:16">
      <c r="B1649" s="93"/>
      <c r="C1649" s="93"/>
      <c r="D1649" s="93"/>
      <c r="F1649" s="93"/>
      <c r="H1649" s="93"/>
      <c r="J1649" s="93"/>
      <c r="L1649" s="93"/>
      <c r="N1649" s="93"/>
      <c r="P1649" s="93"/>
    </row>
    <row r="1650" spans="2:16">
      <c r="B1650" s="93"/>
      <c r="C1650" s="93"/>
      <c r="D1650" s="93"/>
      <c r="F1650" s="93"/>
      <c r="H1650" s="93"/>
      <c r="J1650" s="93"/>
      <c r="L1650" s="93"/>
      <c r="N1650" s="93"/>
      <c r="P1650" s="93"/>
    </row>
    <row r="1651" spans="2:16">
      <c r="B1651" s="93"/>
      <c r="C1651" s="93"/>
      <c r="D1651" s="93"/>
      <c r="F1651" s="93"/>
      <c r="H1651" s="93"/>
      <c r="J1651" s="93"/>
      <c r="L1651" s="93"/>
      <c r="N1651" s="93"/>
      <c r="P1651" s="93"/>
    </row>
    <row r="1652" spans="2:16">
      <c r="B1652" s="93"/>
      <c r="C1652" s="93"/>
      <c r="D1652" s="93"/>
      <c r="F1652" s="93"/>
      <c r="H1652" s="93"/>
      <c r="J1652" s="93"/>
      <c r="L1652" s="93"/>
      <c r="N1652" s="93"/>
      <c r="P1652" s="93"/>
    </row>
    <row r="1653" spans="2:16">
      <c r="B1653" s="93"/>
      <c r="C1653" s="93"/>
      <c r="D1653" s="93"/>
      <c r="F1653" s="93"/>
      <c r="H1653" s="93"/>
      <c r="J1653" s="93"/>
      <c r="L1653" s="93"/>
      <c r="N1653" s="93"/>
      <c r="P1653" s="93"/>
    </row>
    <row r="1654" spans="2:16">
      <c r="B1654" s="93"/>
      <c r="C1654" s="93"/>
      <c r="D1654" s="93"/>
      <c r="F1654" s="93"/>
      <c r="H1654" s="93"/>
      <c r="J1654" s="93"/>
      <c r="L1654" s="93"/>
      <c r="N1654" s="93"/>
      <c r="P1654" s="93"/>
    </row>
    <row r="1655" spans="2:16">
      <c r="B1655" s="93"/>
      <c r="C1655" s="93"/>
      <c r="D1655" s="93"/>
      <c r="F1655" s="93"/>
      <c r="H1655" s="93"/>
      <c r="J1655" s="93"/>
      <c r="L1655" s="93"/>
      <c r="N1655" s="93"/>
      <c r="P1655" s="93"/>
    </row>
    <row r="1656" spans="2:16">
      <c r="B1656" s="93"/>
      <c r="C1656" s="93"/>
      <c r="D1656" s="93"/>
      <c r="F1656" s="93"/>
      <c r="H1656" s="93"/>
      <c r="J1656" s="93"/>
      <c r="L1656" s="93"/>
      <c r="N1656" s="93"/>
      <c r="P1656" s="93"/>
    </row>
    <row r="1657" spans="2:16">
      <c r="B1657" s="93"/>
      <c r="C1657" s="93"/>
      <c r="D1657" s="93"/>
      <c r="F1657" s="93"/>
      <c r="H1657" s="93"/>
      <c r="J1657" s="93"/>
      <c r="L1657" s="93"/>
      <c r="N1657" s="93"/>
      <c r="P1657" s="93"/>
    </row>
    <row r="1658" spans="2:16">
      <c r="B1658" s="93"/>
      <c r="C1658" s="93"/>
      <c r="D1658" s="93"/>
      <c r="F1658" s="93"/>
      <c r="H1658" s="93"/>
      <c r="J1658" s="93"/>
      <c r="L1658" s="93"/>
      <c r="N1658" s="93"/>
      <c r="P1658" s="93"/>
    </row>
    <row r="1659" spans="2:16">
      <c r="B1659" s="93"/>
      <c r="C1659" s="93"/>
      <c r="D1659" s="93"/>
      <c r="F1659" s="93"/>
      <c r="H1659" s="93"/>
      <c r="J1659" s="93"/>
      <c r="L1659" s="93"/>
      <c r="N1659" s="93"/>
      <c r="P1659" s="93"/>
    </row>
    <row r="1660" spans="2:16">
      <c r="B1660" s="93"/>
      <c r="C1660" s="93"/>
      <c r="D1660" s="93"/>
      <c r="F1660" s="93"/>
      <c r="H1660" s="93"/>
      <c r="J1660" s="93"/>
      <c r="L1660" s="93"/>
      <c r="N1660" s="93"/>
      <c r="P1660" s="93"/>
    </row>
    <row r="1661" spans="2:16">
      <c r="B1661" s="93"/>
      <c r="C1661" s="93"/>
      <c r="D1661" s="93"/>
      <c r="F1661" s="93"/>
      <c r="H1661" s="93"/>
      <c r="J1661" s="93"/>
      <c r="L1661" s="93"/>
      <c r="N1661" s="93"/>
      <c r="P1661" s="93"/>
    </row>
    <row r="1662" spans="2:16">
      <c r="B1662" s="93"/>
      <c r="C1662" s="93"/>
      <c r="D1662" s="93"/>
      <c r="F1662" s="93"/>
      <c r="H1662" s="93"/>
      <c r="J1662" s="93"/>
      <c r="L1662" s="93"/>
      <c r="N1662" s="93"/>
      <c r="P1662" s="93"/>
    </row>
    <row r="1663" spans="2:16">
      <c r="B1663" s="93"/>
      <c r="C1663" s="93"/>
      <c r="D1663" s="93"/>
      <c r="F1663" s="93"/>
      <c r="H1663" s="93"/>
      <c r="J1663" s="93"/>
      <c r="L1663" s="93"/>
      <c r="N1663" s="93"/>
      <c r="P1663" s="93"/>
    </row>
    <row r="1664" spans="2:16">
      <c r="B1664" s="93"/>
      <c r="C1664" s="93"/>
      <c r="D1664" s="93"/>
      <c r="F1664" s="93"/>
      <c r="H1664" s="93"/>
      <c r="J1664" s="93"/>
      <c r="L1664" s="93"/>
      <c r="N1664" s="93"/>
      <c r="P1664" s="93"/>
    </row>
    <row r="1665" spans="2:16">
      <c r="B1665" s="93"/>
      <c r="C1665" s="93"/>
      <c r="D1665" s="93"/>
      <c r="F1665" s="93"/>
      <c r="H1665" s="93"/>
      <c r="J1665" s="93"/>
      <c r="L1665" s="93"/>
      <c r="N1665" s="93"/>
      <c r="P1665" s="93"/>
    </row>
    <row r="1666" spans="2:16">
      <c r="B1666" s="93"/>
      <c r="C1666" s="93"/>
      <c r="D1666" s="93"/>
      <c r="F1666" s="93"/>
      <c r="H1666" s="93"/>
      <c r="J1666" s="93"/>
      <c r="L1666" s="93"/>
      <c r="N1666" s="93"/>
      <c r="P1666" s="93"/>
    </row>
    <row r="1667" spans="2:16">
      <c r="B1667" s="93"/>
      <c r="C1667" s="93"/>
      <c r="D1667" s="93"/>
      <c r="F1667" s="93"/>
      <c r="H1667" s="93"/>
      <c r="J1667" s="93"/>
      <c r="L1667" s="93"/>
      <c r="N1667" s="93"/>
      <c r="P1667" s="93"/>
    </row>
    <row r="1668" spans="2:16">
      <c r="B1668" s="93"/>
      <c r="C1668" s="93"/>
      <c r="D1668" s="93"/>
      <c r="F1668" s="93"/>
      <c r="H1668" s="93"/>
      <c r="J1668" s="93"/>
      <c r="L1668" s="93"/>
      <c r="N1668" s="93"/>
      <c r="P1668" s="93"/>
    </row>
    <row r="1669" spans="2:16">
      <c r="B1669" s="93"/>
      <c r="C1669" s="93"/>
      <c r="D1669" s="93"/>
      <c r="F1669" s="93"/>
      <c r="H1669" s="93"/>
      <c r="J1669" s="93"/>
      <c r="L1669" s="93"/>
      <c r="N1669" s="93"/>
      <c r="P1669" s="93"/>
    </row>
    <row r="1670" spans="2:16">
      <c r="B1670" s="93"/>
      <c r="C1670" s="93"/>
      <c r="D1670" s="93"/>
      <c r="F1670" s="93"/>
      <c r="H1670" s="93"/>
      <c r="J1670" s="93"/>
      <c r="L1670" s="93"/>
      <c r="N1670" s="93"/>
      <c r="P1670" s="93"/>
    </row>
    <row r="1671" spans="2:16">
      <c r="B1671" s="93"/>
      <c r="C1671" s="93"/>
      <c r="D1671" s="93"/>
      <c r="F1671" s="93"/>
      <c r="H1671" s="93"/>
      <c r="J1671" s="93"/>
      <c r="L1671" s="93"/>
      <c r="N1671" s="93"/>
      <c r="P1671" s="93"/>
    </row>
    <row r="1672" spans="2:16">
      <c r="B1672" s="93"/>
      <c r="C1672" s="93"/>
      <c r="D1672" s="93"/>
      <c r="F1672" s="93"/>
      <c r="H1672" s="93"/>
      <c r="J1672" s="93"/>
      <c r="L1672" s="93"/>
      <c r="N1672" s="93"/>
      <c r="P1672" s="93"/>
    </row>
    <row r="1673" spans="2:16">
      <c r="B1673" s="93"/>
      <c r="C1673" s="93"/>
      <c r="D1673" s="93"/>
      <c r="F1673" s="93"/>
      <c r="H1673" s="93"/>
      <c r="J1673" s="93"/>
      <c r="L1673" s="93"/>
      <c r="N1673" s="93"/>
      <c r="P1673" s="93"/>
    </row>
    <row r="1674" spans="2:16">
      <c r="B1674" s="93"/>
      <c r="C1674" s="93"/>
      <c r="D1674" s="93"/>
      <c r="F1674" s="93"/>
      <c r="H1674" s="93"/>
      <c r="J1674" s="93"/>
      <c r="L1674" s="93"/>
      <c r="N1674" s="93"/>
      <c r="P1674" s="93"/>
    </row>
    <row r="1675" spans="2:16">
      <c r="B1675" s="93"/>
      <c r="C1675" s="93"/>
      <c r="D1675" s="93"/>
      <c r="F1675" s="93"/>
      <c r="H1675" s="93"/>
      <c r="J1675" s="93"/>
      <c r="L1675" s="93"/>
      <c r="N1675" s="93"/>
      <c r="P1675" s="93"/>
    </row>
    <row r="1676" spans="2:16">
      <c r="B1676" s="93"/>
      <c r="C1676" s="93"/>
      <c r="D1676" s="93"/>
      <c r="F1676" s="93"/>
      <c r="H1676" s="93"/>
      <c r="J1676" s="93"/>
      <c r="L1676" s="93"/>
      <c r="N1676" s="93"/>
      <c r="P1676" s="93"/>
    </row>
    <row r="1677" spans="2:16">
      <c r="B1677" s="93"/>
      <c r="C1677" s="93"/>
      <c r="D1677" s="93"/>
      <c r="F1677" s="93"/>
      <c r="H1677" s="93"/>
      <c r="J1677" s="93"/>
      <c r="L1677" s="93"/>
      <c r="N1677" s="93"/>
      <c r="P1677" s="93"/>
    </row>
    <row r="1678" spans="2:16">
      <c r="B1678" s="93"/>
      <c r="C1678" s="93"/>
      <c r="D1678" s="93"/>
      <c r="F1678" s="93"/>
      <c r="H1678" s="93"/>
      <c r="J1678" s="93"/>
      <c r="L1678" s="93"/>
      <c r="N1678" s="93"/>
      <c r="P1678" s="93"/>
    </row>
    <row r="1679" spans="2:16">
      <c r="B1679" s="93"/>
      <c r="C1679" s="93"/>
      <c r="D1679" s="93"/>
      <c r="F1679" s="93"/>
      <c r="H1679" s="93"/>
      <c r="J1679" s="93"/>
      <c r="L1679" s="93"/>
      <c r="N1679" s="93"/>
      <c r="P1679" s="93"/>
    </row>
    <row r="1680" spans="2:16">
      <c r="B1680" s="93"/>
      <c r="C1680" s="93"/>
      <c r="D1680" s="93"/>
      <c r="F1680" s="93"/>
      <c r="H1680" s="93"/>
      <c r="J1680" s="93"/>
      <c r="L1680" s="93"/>
      <c r="N1680" s="93"/>
      <c r="P1680" s="93"/>
    </row>
    <row r="1681" spans="2:16">
      <c r="B1681" s="93"/>
      <c r="C1681" s="93"/>
      <c r="D1681" s="93"/>
      <c r="F1681" s="93"/>
      <c r="H1681" s="93"/>
      <c r="J1681" s="93"/>
      <c r="L1681" s="93"/>
      <c r="N1681" s="93"/>
      <c r="P1681" s="93"/>
    </row>
    <row r="1682" spans="2:16">
      <c r="B1682" s="93"/>
      <c r="C1682" s="93"/>
      <c r="D1682" s="93"/>
      <c r="F1682" s="93"/>
      <c r="H1682" s="93"/>
      <c r="J1682" s="93"/>
      <c r="L1682" s="93"/>
      <c r="N1682" s="93"/>
      <c r="P1682" s="93"/>
    </row>
    <row r="1683" spans="2:16">
      <c r="B1683" s="93"/>
      <c r="C1683" s="93"/>
      <c r="D1683" s="93"/>
      <c r="F1683" s="93"/>
      <c r="H1683" s="93"/>
      <c r="J1683" s="93"/>
      <c r="L1683" s="93"/>
      <c r="N1683" s="93"/>
      <c r="P1683" s="93"/>
    </row>
    <row r="1684" spans="2:16">
      <c r="B1684" s="93"/>
      <c r="C1684" s="93"/>
      <c r="D1684" s="93"/>
      <c r="F1684" s="93"/>
      <c r="H1684" s="93"/>
      <c r="J1684" s="93"/>
      <c r="L1684" s="93"/>
      <c r="N1684" s="93"/>
      <c r="P1684" s="93"/>
    </row>
    <row r="1685" spans="2:16">
      <c r="B1685" s="93"/>
      <c r="C1685" s="93"/>
      <c r="D1685" s="93"/>
      <c r="F1685" s="93"/>
      <c r="H1685" s="93"/>
      <c r="J1685" s="93"/>
      <c r="L1685" s="93"/>
      <c r="N1685" s="93"/>
      <c r="P1685" s="93"/>
    </row>
    <row r="1686" spans="2:16">
      <c r="B1686" s="93"/>
      <c r="C1686" s="93"/>
      <c r="D1686" s="93"/>
      <c r="F1686" s="93"/>
      <c r="H1686" s="93"/>
      <c r="J1686" s="93"/>
      <c r="L1686" s="93"/>
      <c r="N1686" s="93"/>
      <c r="P1686" s="93"/>
    </row>
    <row r="1687" spans="2:16">
      <c r="B1687" s="93"/>
      <c r="C1687" s="93"/>
      <c r="D1687" s="93"/>
      <c r="F1687" s="93"/>
      <c r="H1687" s="93"/>
      <c r="J1687" s="93"/>
      <c r="L1687" s="93"/>
      <c r="N1687" s="93"/>
      <c r="P1687" s="93"/>
    </row>
    <row r="1688" spans="2:16">
      <c r="B1688" s="93"/>
      <c r="C1688" s="93"/>
      <c r="D1688" s="93"/>
      <c r="F1688" s="93"/>
      <c r="H1688" s="93"/>
      <c r="J1688" s="93"/>
      <c r="L1688" s="93"/>
      <c r="N1688" s="93"/>
      <c r="P1688" s="93"/>
    </row>
    <row r="1689" spans="2:16">
      <c r="B1689" s="93"/>
      <c r="C1689" s="93"/>
      <c r="D1689" s="93"/>
      <c r="F1689" s="93"/>
      <c r="H1689" s="93"/>
      <c r="J1689" s="93"/>
      <c r="L1689" s="93"/>
      <c r="N1689" s="93"/>
      <c r="P1689" s="93"/>
    </row>
    <row r="1690" spans="2:16">
      <c r="B1690" s="93"/>
      <c r="C1690" s="93"/>
      <c r="D1690" s="93"/>
      <c r="F1690" s="93"/>
      <c r="H1690" s="93"/>
      <c r="J1690" s="93"/>
      <c r="L1690" s="93"/>
      <c r="N1690" s="93"/>
      <c r="P1690" s="93"/>
    </row>
    <row r="1691" spans="2:16">
      <c r="B1691" s="93"/>
      <c r="C1691" s="93"/>
      <c r="D1691" s="93"/>
      <c r="F1691" s="93"/>
      <c r="H1691" s="93"/>
      <c r="J1691" s="93"/>
      <c r="L1691" s="93"/>
      <c r="N1691" s="93"/>
      <c r="P1691" s="93"/>
    </row>
    <row r="1692" spans="2:16">
      <c r="B1692" s="93"/>
      <c r="C1692" s="93"/>
      <c r="D1692" s="93"/>
      <c r="F1692" s="93"/>
      <c r="H1692" s="93"/>
      <c r="J1692" s="93"/>
      <c r="L1692" s="93"/>
      <c r="N1692" s="93"/>
      <c r="P1692" s="93"/>
    </row>
    <row r="1693" spans="2:16">
      <c r="B1693" s="93"/>
      <c r="C1693" s="93"/>
      <c r="D1693" s="93"/>
      <c r="F1693" s="93"/>
      <c r="H1693" s="93"/>
      <c r="J1693" s="93"/>
      <c r="L1693" s="93"/>
      <c r="N1693" s="93"/>
      <c r="P1693" s="93"/>
    </row>
    <row r="1694" spans="2:16">
      <c r="B1694" s="93"/>
      <c r="C1694" s="93"/>
      <c r="D1694" s="93"/>
      <c r="F1694" s="93"/>
      <c r="H1694" s="93"/>
      <c r="J1694" s="93"/>
      <c r="L1694" s="93"/>
      <c r="N1694" s="93"/>
      <c r="P1694" s="93"/>
    </row>
    <row r="1695" spans="2:16">
      <c r="B1695" s="93"/>
      <c r="C1695" s="93"/>
      <c r="D1695" s="93"/>
      <c r="F1695" s="93"/>
      <c r="H1695" s="93"/>
      <c r="J1695" s="93"/>
      <c r="L1695" s="93"/>
      <c r="N1695" s="93"/>
      <c r="P1695" s="93"/>
    </row>
    <row r="1696" spans="2:16">
      <c r="B1696" s="93"/>
      <c r="C1696" s="93"/>
      <c r="D1696" s="93"/>
      <c r="F1696" s="93"/>
      <c r="H1696" s="93"/>
      <c r="J1696" s="93"/>
      <c r="L1696" s="93"/>
      <c r="N1696" s="93"/>
      <c r="P1696" s="93"/>
    </row>
    <row r="1697" spans="2:16">
      <c r="B1697" s="93"/>
      <c r="C1697" s="93"/>
      <c r="D1697" s="93"/>
      <c r="F1697" s="93"/>
      <c r="H1697" s="93"/>
      <c r="J1697" s="93"/>
      <c r="L1697" s="93"/>
      <c r="N1697" s="93"/>
      <c r="P1697" s="93"/>
    </row>
    <row r="1698" spans="2:16">
      <c r="B1698" s="93"/>
      <c r="C1698" s="93"/>
      <c r="D1698" s="93"/>
      <c r="F1698" s="93"/>
      <c r="H1698" s="93"/>
      <c r="J1698" s="93"/>
      <c r="L1698" s="93"/>
      <c r="N1698" s="93"/>
      <c r="P1698" s="93"/>
    </row>
    <row r="1699" spans="2:16">
      <c r="B1699" s="93"/>
      <c r="C1699" s="93"/>
      <c r="D1699" s="93"/>
      <c r="F1699" s="93"/>
      <c r="H1699" s="93"/>
      <c r="J1699" s="93"/>
      <c r="L1699" s="93"/>
      <c r="N1699" s="93"/>
      <c r="P1699" s="93"/>
    </row>
    <row r="1700" spans="2:16">
      <c r="B1700" s="93"/>
      <c r="C1700" s="93"/>
      <c r="D1700" s="93"/>
      <c r="F1700" s="93"/>
      <c r="H1700" s="93"/>
      <c r="J1700" s="93"/>
      <c r="L1700" s="93"/>
      <c r="N1700" s="93"/>
      <c r="P1700" s="93"/>
    </row>
    <row r="1701" spans="2:16">
      <c r="B1701" s="93"/>
      <c r="C1701" s="93"/>
      <c r="D1701" s="93"/>
      <c r="F1701" s="93"/>
      <c r="H1701" s="93"/>
      <c r="J1701" s="93"/>
      <c r="L1701" s="93"/>
      <c r="N1701" s="93"/>
      <c r="P1701" s="93"/>
    </row>
    <row r="1702" spans="2:16">
      <c r="B1702" s="93"/>
      <c r="C1702" s="93"/>
      <c r="D1702" s="93"/>
      <c r="F1702" s="93"/>
      <c r="H1702" s="93"/>
      <c r="J1702" s="93"/>
      <c r="L1702" s="93"/>
      <c r="N1702" s="93"/>
      <c r="P1702" s="93"/>
    </row>
    <row r="1703" spans="2:16">
      <c r="B1703" s="93"/>
      <c r="C1703" s="93"/>
      <c r="D1703" s="93"/>
      <c r="F1703" s="93"/>
      <c r="H1703" s="93"/>
      <c r="J1703" s="93"/>
      <c r="L1703" s="93"/>
      <c r="N1703" s="93"/>
      <c r="P1703" s="93"/>
    </row>
    <row r="1704" spans="2:16">
      <c r="B1704" s="93"/>
      <c r="C1704" s="93"/>
      <c r="D1704" s="93"/>
      <c r="F1704" s="93"/>
      <c r="H1704" s="93"/>
      <c r="J1704" s="93"/>
      <c r="L1704" s="93"/>
      <c r="N1704" s="93"/>
      <c r="P1704" s="93"/>
    </row>
    <row r="1705" spans="2:16">
      <c r="B1705" s="93"/>
      <c r="C1705" s="93"/>
      <c r="D1705" s="93"/>
      <c r="F1705" s="93"/>
      <c r="H1705" s="93"/>
      <c r="J1705" s="93"/>
      <c r="L1705" s="93"/>
      <c r="N1705" s="93"/>
      <c r="P1705" s="93"/>
    </row>
    <row r="1706" spans="2:16">
      <c r="B1706" s="93"/>
      <c r="C1706" s="93"/>
      <c r="D1706" s="93"/>
      <c r="F1706" s="93"/>
      <c r="H1706" s="93"/>
      <c r="J1706" s="93"/>
      <c r="L1706" s="93"/>
      <c r="N1706" s="93"/>
      <c r="P1706" s="93"/>
    </row>
    <row r="1707" spans="2:16">
      <c r="B1707" s="93"/>
      <c r="C1707" s="93"/>
      <c r="D1707" s="93"/>
      <c r="F1707" s="93"/>
      <c r="H1707" s="93"/>
      <c r="J1707" s="93"/>
      <c r="L1707" s="93"/>
      <c r="N1707" s="93"/>
      <c r="P1707" s="93"/>
    </row>
    <row r="1708" spans="2:16">
      <c r="B1708" s="93"/>
      <c r="C1708" s="93"/>
      <c r="D1708" s="93"/>
      <c r="F1708" s="93"/>
      <c r="H1708" s="93"/>
      <c r="J1708" s="93"/>
      <c r="L1708" s="93"/>
      <c r="N1708" s="93"/>
      <c r="P1708" s="93"/>
    </row>
    <row r="1709" spans="2:16">
      <c r="B1709" s="93"/>
      <c r="C1709" s="93"/>
      <c r="D1709" s="93"/>
      <c r="F1709" s="93"/>
      <c r="H1709" s="93"/>
      <c r="J1709" s="93"/>
      <c r="L1709" s="93"/>
      <c r="N1709" s="93"/>
      <c r="P1709" s="93"/>
    </row>
    <row r="1710" spans="2:16">
      <c r="B1710" s="93"/>
      <c r="C1710" s="93"/>
      <c r="D1710" s="93"/>
      <c r="F1710" s="93"/>
      <c r="H1710" s="93"/>
      <c r="J1710" s="93"/>
      <c r="L1710" s="93"/>
      <c r="N1710" s="93"/>
      <c r="P1710" s="93"/>
    </row>
    <row r="1711" spans="2:16">
      <c r="B1711" s="93"/>
      <c r="C1711" s="93"/>
      <c r="D1711" s="93"/>
      <c r="F1711" s="93"/>
      <c r="H1711" s="93"/>
      <c r="J1711" s="93"/>
      <c r="L1711" s="93"/>
      <c r="N1711" s="93"/>
      <c r="P1711" s="93"/>
    </row>
    <row r="1712" spans="2:16">
      <c r="B1712" s="93"/>
      <c r="C1712" s="93"/>
      <c r="D1712" s="93"/>
      <c r="F1712" s="93"/>
      <c r="H1712" s="93"/>
      <c r="J1712" s="93"/>
      <c r="L1712" s="93"/>
      <c r="N1712" s="93"/>
      <c r="P1712" s="93"/>
    </row>
    <row r="1713" spans="2:16">
      <c r="B1713" s="93"/>
      <c r="C1713" s="93"/>
      <c r="D1713" s="93"/>
      <c r="F1713" s="93"/>
      <c r="H1713" s="93"/>
      <c r="J1713" s="93"/>
      <c r="L1713" s="93"/>
      <c r="N1713" s="93"/>
      <c r="P1713" s="93"/>
    </row>
    <row r="1714" spans="2:16">
      <c r="B1714" s="93"/>
      <c r="C1714" s="93"/>
      <c r="D1714" s="93"/>
      <c r="F1714" s="93"/>
      <c r="H1714" s="93"/>
      <c r="J1714" s="93"/>
      <c r="L1714" s="93"/>
      <c r="N1714" s="93"/>
      <c r="P1714" s="93"/>
    </row>
    <row r="1715" spans="2:16">
      <c r="B1715" s="93"/>
      <c r="C1715" s="93"/>
      <c r="D1715" s="93"/>
      <c r="F1715" s="93"/>
      <c r="H1715" s="93"/>
      <c r="J1715" s="93"/>
      <c r="L1715" s="93"/>
      <c r="N1715" s="93"/>
      <c r="P1715" s="93"/>
    </row>
    <row r="1716" spans="2:16">
      <c r="B1716" s="93"/>
      <c r="C1716" s="93"/>
      <c r="D1716" s="93"/>
      <c r="F1716" s="93"/>
      <c r="H1716" s="93"/>
      <c r="J1716" s="93"/>
      <c r="L1716" s="93"/>
      <c r="N1716" s="93"/>
      <c r="P1716" s="93"/>
    </row>
    <row r="1717" spans="2:16">
      <c r="B1717" s="93"/>
      <c r="C1717" s="93"/>
      <c r="D1717" s="93"/>
      <c r="F1717" s="93"/>
      <c r="H1717" s="93"/>
      <c r="J1717" s="93"/>
      <c r="L1717" s="93"/>
      <c r="N1717" s="93"/>
      <c r="P1717" s="93"/>
    </row>
    <row r="1718" spans="2:16">
      <c r="B1718" s="93"/>
      <c r="C1718" s="93"/>
      <c r="D1718" s="93"/>
      <c r="F1718" s="93"/>
      <c r="H1718" s="93"/>
      <c r="J1718" s="93"/>
      <c r="L1718" s="93"/>
      <c r="N1718" s="93"/>
      <c r="P1718" s="93"/>
    </row>
    <row r="1719" spans="2:16">
      <c r="B1719" s="93"/>
      <c r="C1719" s="93"/>
      <c r="D1719" s="93"/>
      <c r="F1719" s="93"/>
      <c r="H1719" s="93"/>
      <c r="J1719" s="93"/>
      <c r="L1719" s="93"/>
      <c r="N1719" s="93"/>
      <c r="P1719" s="93"/>
    </row>
    <row r="1720" spans="2:16">
      <c r="B1720" s="93"/>
      <c r="C1720" s="93"/>
      <c r="D1720" s="93"/>
      <c r="F1720" s="93"/>
      <c r="H1720" s="93"/>
      <c r="J1720" s="93"/>
      <c r="L1720" s="93"/>
      <c r="N1720" s="93"/>
      <c r="P1720" s="93"/>
    </row>
    <row r="1721" spans="2:16">
      <c r="B1721" s="93"/>
      <c r="C1721" s="93"/>
      <c r="D1721" s="93"/>
      <c r="F1721" s="93"/>
      <c r="H1721" s="93"/>
      <c r="J1721" s="93"/>
      <c r="L1721" s="93"/>
      <c r="N1721" s="93"/>
      <c r="P1721" s="93"/>
    </row>
    <row r="1722" spans="2:16">
      <c r="B1722" s="93"/>
      <c r="C1722" s="93"/>
      <c r="D1722" s="93"/>
      <c r="F1722" s="93"/>
      <c r="H1722" s="93"/>
      <c r="J1722" s="93"/>
      <c r="L1722" s="93"/>
      <c r="N1722" s="93"/>
      <c r="P1722" s="93"/>
    </row>
    <row r="1723" spans="2:16">
      <c r="B1723" s="93"/>
      <c r="C1723" s="93"/>
      <c r="D1723" s="93"/>
      <c r="F1723" s="93"/>
      <c r="H1723" s="93"/>
      <c r="J1723" s="93"/>
      <c r="L1723" s="93"/>
      <c r="N1723" s="93"/>
      <c r="P1723" s="93"/>
    </row>
    <row r="1724" spans="2:16">
      <c r="B1724" s="93"/>
      <c r="C1724" s="93"/>
      <c r="D1724" s="93"/>
      <c r="F1724" s="93"/>
      <c r="H1724" s="93"/>
      <c r="J1724" s="93"/>
      <c r="L1724" s="93"/>
      <c r="N1724" s="93"/>
      <c r="P1724" s="93"/>
    </row>
    <row r="1725" spans="2:16">
      <c r="B1725" s="93"/>
      <c r="C1725" s="93"/>
      <c r="D1725" s="93"/>
      <c r="F1725" s="93"/>
      <c r="H1725" s="93"/>
      <c r="J1725" s="93"/>
      <c r="L1725" s="93"/>
      <c r="N1725" s="93"/>
      <c r="P1725" s="93"/>
    </row>
    <row r="1726" spans="2:16">
      <c r="B1726" s="93"/>
      <c r="C1726" s="93"/>
      <c r="D1726" s="93"/>
      <c r="F1726" s="93"/>
      <c r="H1726" s="93"/>
      <c r="J1726" s="93"/>
      <c r="L1726" s="93"/>
      <c r="N1726" s="93"/>
      <c r="P1726" s="93"/>
    </row>
    <row r="1727" spans="2:16">
      <c r="B1727" s="93"/>
      <c r="C1727" s="93"/>
      <c r="D1727" s="93"/>
      <c r="F1727" s="93"/>
      <c r="H1727" s="93"/>
      <c r="J1727" s="93"/>
      <c r="L1727" s="93"/>
      <c r="N1727" s="93"/>
      <c r="P1727" s="93"/>
    </row>
    <row r="1728" spans="2:16">
      <c r="B1728" s="93"/>
      <c r="C1728" s="93"/>
      <c r="D1728" s="93"/>
      <c r="F1728" s="93"/>
      <c r="H1728" s="93"/>
      <c r="J1728" s="93"/>
      <c r="L1728" s="93"/>
      <c r="N1728" s="93"/>
      <c r="P1728" s="93"/>
    </row>
    <row r="1729" spans="2:16">
      <c r="B1729" s="93"/>
      <c r="C1729" s="93"/>
      <c r="D1729" s="93"/>
      <c r="F1729" s="93"/>
      <c r="H1729" s="93"/>
      <c r="J1729" s="93"/>
      <c r="L1729" s="93"/>
      <c r="N1729" s="93"/>
      <c r="P1729" s="93"/>
    </row>
    <row r="1730" spans="2:16">
      <c r="B1730" s="93"/>
      <c r="C1730" s="93"/>
      <c r="D1730" s="93"/>
      <c r="F1730" s="93"/>
      <c r="H1730" s="93"/>
      <c r="J1730" s="93"/>
      <c r="L1730" s="93"/>
      <c r="N1730" s="93"/>
      <c r="P1730" s="93"/>
    </row>
    <row r="1731" spans="2:16">
      <c r="B1731" s="93"/>
      <c r="C1731" s="93"/>
      <c r="D1731" s="93"/>
      <c r="F1731" s="93"/>
      <c r="H1731" s="93"/>
      <c r="J1731" s="93"/>
      <c r="L1731" s="93"/>
      <c r="N1731" s="93"/>
      <c r="P1731" s="93"/>
    </row>
    <row r="1732" spans="2:16">
      <c r="B1732" s="93"/>
      <c r="C1732" s="93"/>
      <c r="D1732" s="93"/>
      <c r="F1732" s="93"/>
      <c r="H1732" s="93"/>
      <c r="J1732" s="93"/>
      <c r="L1732" s="93"/>
      <c r="N1732" s="93"/>
      <c r="P1732" s="93"/>
    </row>
    <row r="1733" spans="2:16">
      <c r="B1733" s="93"/>
      <c r="C1733" s="93"/>
      <c r="D1733" s="93"/>
      <c r="F1733" s="93"/>
      <c r="H1733" s="93"/>
      <c r="J1733" s="93"/>
      <c r="L1733" s="93"/>
      <c r="N1733" s="93"/>
      <c r="P1733" s="93"/>
    </row>
    <row r="1734" spans="2:16">
      <c r="B1734" s="93"/>
      <c r="C1734" s="93"/>
      <c r="D1734" s="93"/>
      <c r="F1734" s="93"/>
      <c r="H1734" s="93"/>
      <c r="J1734" s="93"/>
      <c r="L1734" s="93"/>
      <c r="N1734" s="93"/>
      <c r="P1734" s="93"/>
    </row>
    <row r="1735" spans="2:16">
      <c r="B1735" s="93"/>
      <c r="C1735" s="93"/>
      <c r="D1735" s="93"/>
      <c r="F1735" s="93"/>
      <c r="H1735" s="93"/>
      <c r="J1735" s="93"/>
      <c r="L1735" s="93"/>
      <c r="N1735" s="93"/>
      <c r="P1735" s="93"/>
    </row>
    <row r="1736" spans="2:16">
      <c r="B1736" s="93"/>
      <c r="C1736" s="93"/>
      <c r="D1736" s="93"/>
      <c r="F1736" s="93"/>
      <c r="H1736" s="93"/>
      <c r="J1736" s="93"/>
      <c r="L1736" s="93"/>
      <c r="N1736" s="93"/>
      <c r="P1736" s="93"/>
    </row>
    <row r="1737" spans="2:16">
      <c r="B1737" s="93"/>
      <c r="C1737" s="93"/>
      <c r="D1737" s="93"/>
      <c r="F1737" s="93"/>
      <c r="H1737" s="93"/>
      <c r="J1737" s="93"/>
      <c r="L1737" s="93"/>
      <c r="N1737" s="93"/>
      <c r="P1737" s="93"/>
    </row>
    <row r="1738" spans="2:16">
      <c r="B1738" s="93"/>
      <c r="C1738" s="93"/>
      <c r="D1738" s="93"/>
      <c r="F1738" s="93"/>
      <c r="H1738" s="93"/>
      <c r="J1738" s="93"/>
      <c r="L1738" s="93"/>
      <c r="N1738" s="93"/>
      <c r="P1738" s="93"/>
    </row>
    <row r="1739" spans="2:16">
      <c r="B1739" s="93"/>
      <c r="C1739" s="93"/>
      <c r="D1739" s="93"/>
      <c r="F1739" s="93"/>
      <c r="H1739" s="93"/>
      <c r="J1739" s="93"/>
      <c r="L1739" s="93"/>
      <c r="N1739" s="93"/>
      <c r="P1739" s="93"/>
    </row>
    <row r="1740" spans="2:16">
      <c r="B1740" s="93"/>
      <c r="C1740" s="93"/>
      <c r="D1740" s="93"/>
      <c r="F1740" s="93"/>
      <c r="H1740" s="93"/>
      <c r="J1740" s="93"/>
      <c r="L1740" s="93"/>
      <c r="N1740" s="93"/>
      <c r="P1740" s="93"/>
    </row>
    <row r="1741" spans="2:16">
      <c r="B1741" s="93"/>
      <c r="C1741" s="93"/>
      <c r="D1741" s="93"/>
      <c r="F1741" s="93"/>
      <c r="H1741" s="93"/>
      <c r="J1741" s="93"/>
      <c r="L1741" s="93"/>
      <c r="N1741" s="93"/>
      <c r="P1741" s="93"/>
    </row>
    <row r="1742" spans="2:16">
      <c r="B1742" s="93"/>
      <c r="C1742" s="93"/>
      <c r="D1742" s="93"/>
      <c r="F1742" s="93"/>
      <c r="H1742" s="93"/>
      <c r="J1742" s="93"/>
      <c r="L1742" s="93"/>
      <c r="N1742" s="93"/>
      <c r="P1742" s="93"/>
    </row>
    <row r="1743" spans="2:16">
      <c r="B1743" s="93"/>
      <c r="C1743" s="93"/>
      <c r="D1743" s="93"/>
      <c r="F1743" s="93"/>
      <c r="H1743" s="93"/>
      <c r="J1743" s="93"/>
      <c r="L1743" s="93"/>
      <c r="N1743" s="93"/>
      <c r="P1743" s="93"/>
    </row>
    <row r="1744" spans="2:16">
      <c r="B1744" s="93"/>
      <c r="C1744" s="93"/>
      <c r="D1744" s="93"/>
      <c r="F1744" s="93"/>
      <c r="H1744" s="93"/>
      <c r="J1744" s="93"/>
      <c r="L1744" s="93"/>
      <c r="N1744" s="93"/>
      <c r="P1744" s="93"/>
    </row>
    <row r="1745" spans="2:16">
      <c r="B1745" s="93"/>
      <c r="C1745" s="93"/>
      <c r="D1745" s="93"/>
      <c r="F1745" s="93"/>
      <c r="H1745" s="93"/>
      <c r="J1745" s="93"/>
      <c r="L1745" s="93"/>
      <c r="N1745" s="93"/>
      <c r="P1745" s="93"/>
    </row>
    <row r="1746" spans="2:16">
      <c r="B1746" s="93"/>
      <c r="C1746" s="93"/>
      <c r="D1746" s="93"/>
      <c r="F1746" s="93"/>
      <c r="H1746" s="93"/>
      <c r="J1746" s="93"/>
      <c r="L1746" s="93"/>
      <c r="N1746" s="93"/>
      <c r="P1746" s="93"/>
    </row>
    <row r="1747" spans="2:16">
      <c r="B1747" s="93"/>
      <c r="C1747" s="93"/>
      <c r="D1747" s="93"/>
      <c r="F1747" s="93"/>
      <c r="H1747" s="93"/>
      <c r="J1747" s="93"/>
      <c r="L1747" s="93"/>
      <c r="N1747" s="93"/>
      <c r="P1747" s="93"/>
    </row>
    <row r="1748" spans="2:16">
      <c r="B1748" s="93"/>
      <c r="C1748" s="93"/>
      <c r="D1748" s="93"/>
      <c r="F1748" s="93"/>
      <c r="H1748" s="93"/>
      <c r="J1748" s="93"/>
      <c r="L1748" s="93"/>
      <c r="N1748" s="93"/>
      <c r="P1748" s="93"/>
    </row>
    <row r="1749" spans="2:16">
      <c r="B1749" s="93"/>
      <c r="C1749" s="93"/>
      <c r="D1749" s="93"/>
      <c r="F1749" s="93"/>
      <c r="H1749" s="93"/>
      <c r="J1749" s="93"/>
      <c r="L1749" s="93"/>
      <c r="N1749" s="93"/>
      <c r="P1749" s="93"/>
    </row>
    <row r="1750" spans="2:16">
      <c r="B1750" s="93"/>
      <c r="C1750" s="93"/>
      <c r="D1750" s="93"/>
      <c r="F1750" s="93"/>
      <c r="H1750" s="93"/>
      <c r="J1750" s="93"/>
      <c r="L1750" s="93"/>
      <c r="N1750" s="93"/>
      <c r="P1750" s="93"/>
    </row>
    <row r="1751" spans="2:16">
      <c r="B1751" s="93"/>
      <c r="C1751" s="93"/>
      <c r="D1751" s="93"/>
      <c r="F1751" s="93"/>
      <c r="H1751" s="93"/>
      <c r="J1751" s="93"/>
      <c r="L1751" s="93"/>
      <c r="N1751" s="93"/>
      <c r="P1751" s="93"/>
    </row>
    <row r="1752" spans="2:16">
      <c r="B1752" s="93"/>
      <c r="C1752" s="93"/>
      <c r="D1752" s="93"/>
      <c r="F1752" s="93"/>
      <c r="H1752" s="93"/>
      <c r="J1752" s="93"/>
      <c r="L1752" s="93"/>
      <c r="N1752" s="93"/>
      <c r="P1752" s="93"/>
    </row>
    <row r="1753" spans="2:16">
      <c r="B1753" s="93"/>
      <c r="C1753" s="93"/>
      <c r="D1753" s="93"/>
      <c r="F1753" s="93"/>
      <c r="H1753" s="93"/>
      <c r="J1753" s="93"/>
      <c r="L1753" s="93"/>
      <c r="N1753" s="93"/>
      <c r="P1753" s="93"/>
    </row>
    <row r="1754" spans="2:16">
      <c r="B1754" s="93"/>
      <c r="C1754" s="93"/>
      <c r="D1754" s="93"/>
      <c r="F1754" s="93"/>
      <c r="H1754" s="93"/>
      <c r="J1754" s="93"/>
      <c r="L1754" s="93"/>
      <c r="N1754" s="93"/>
      <c r="P1754" s="93"/>
    </row>
    <row r="1755" spans="2:16">
      <c r="B1755" s="93"/>
      <c r="C1755" s="93"/>
      <c r="D1755" s="93"/>
      <c r="F1755" s="93"/>
      <c r="H1755" s="93"/>
      <c r="J1755" s="93"/>
      <c r="L1755" s="93"/>
      <c r="N1755" s="93"/>
      <c r="P1755" s="93"/>
    </row>
    <row r="1756" spans="2:16">
      <c r="B1756" s="93"/>
      <c r="C1756" s="93"/>
      <c r="D1756" s="93"/>
      <c r="F1756" s="93"/>
      <c r="H1756" s="93"/>
      <c r="J1756" s="93"/>
      <c r="L1756" s="93"/>
      <c r="N1756" s="93"/>
      <c r="P1756" s="93"/>
    </row>
    <row r="1757" spans="2:16">
      <c r="B1757" s="93"/>
      <c r="C1757" s="93"/>
      <c r="D1757" s="93"/>
      <c r="F1757" s="93"/>
      <c r="H1757" s="93"/>
      <c r="J1757" s="93"/>
      <c r="L1757" s="93"/>
      <c r="N1757" s="93"/>
      <c r="P1757" s="93"/>
    </row>
    <row r="1758" spans="2:16">
      <c r="B1758" s="93"/>
      <c r="C1758" s="93"/>
      <c r="D1758" s="93"/>
      <c r="F1758" s="93"/>
      <c r="H1758" s="93"/>
      <c r="J1758" s="93"/>
      <c r="L1758" s="93"/>
      <c r="N1758" s="93"/>
      <c r="P1758" s="93"/>
    </row>
    <row r="1759" spans="2:16">
      <c r="B1759" s="93"/>
      <c r="C1759" s="93"/>
      <c r="D1759" s="93"/>
      <c r="F1759" s="93"/>
      <c r="H1759" s="93"/>
      <c r="J1759" s="93"/>
      <c r="L1759" s="93"/>
      <c r="N1759" s="93"/>
      <c r="P1759" s="93"/>
    </row>
    <row r="1760" spans="2:16">
      <c r="B1760" s="93"/>
      <c r="C1760" s="93"/>
      <c r="D1760" s="93"/>
      <c r="F1760" s="93"/>
      <c r="H1760" s="93"/>
      <c r="J1760" s="93"/>
      <c r="L1760" s="93"/>
      <c r="N1760" s="93"/>
      <c r="P1760" s="93"/>
    </row>
    <row r="1761" spans="2:16">
      <c r="B1761" s="93"/>
      <c r="C1761" s="93"/>
      <c r="D1761" s="93"/>
      <c r="F1761" s="93"/>
      <c r="H1761" s="93"/>
      <c r="J1761" s="93"/>
      <c r="L1761" s="93"/>
      <c r="N1761" s="93"/>
      <c r="P1761" s="93"/>
    </row>
    <row r="1762" spans="2:16">
      <c r="B1762" s="93"/>
      <c r="C1762" s="93"/>
      <c r="D1762" s="93"/>
      <c r="F1762" s="93"/>
      <c r="H1762" s="93"/>
      <c r="J1762" s="93"/>
      <c r="L1762" s="93"/>
      <c r="N1762" s="93"/>
      <c r="P1762" s="93"/>
    </row>
    <row r="1763" spans="2:16">
      <c r="B1763" s="93"/>
      <c r="C1763" s="93"/>
      <c r="D1763" s="93"/>
      <c r="F1763" s="93"/>
      <c r="H1763" s="93"/>
      <c r="J1763" s="93"/>
      <c r="L1763" s="93"/>
      <c r="N1763" s="93"/>
      <c r="P1763" s="93"/>
    </row>
    <row r="1764" spans="2:16">
      <c r="B1764" s="93"/>
      <c r="C1764" s="93"/>
      <c r="D1764" s="93"/>
      <c r="F1764" s="93"/>
      <c r="H1764" s="93"/>
      <c r="J1764" s="93"/>
      <c r="L1764" s="93"/>
      <c r="N1764" s="93"/>
      <c r="P1764" s="93"/>
    </row>
    <row r="1765" spans="2:16">
      <c r="B1765" s="93"/>
      <c r="C1765" s="93"/>
      <c r="D1765" s="93"/>
      <c r="F1765" s="93"/>
      <c r="H1765" s="93"/>
      <c r="J1765" s="93"/>
      <c r="L1765" s="93"/>
      <c r="N1765" s="93"/>
      <c r="P1765" s="93"/>
    </row>
    <row r="1766" spans="2:16">
      <c r="B1766" s="93"/>
      <c r="C1766" s="93"/>
      <c r="D1766" s="93"/>
      <c r="F1766" s="93"/>
      <c r="H1766" s="93"/>
      <c r="J1766" s="93"/>
      <c r="L1766" s="93"/>
      <c r="N1766" s="93"/>
      <c r="P1766" s="93"/>
    </row>
    <row r="1767" spans="2:16">
      <c r="B1767" s="93"/>
      <c r="C1767" s="93"/>
      <c r="D1767" s="93"/>
      <c r="F1767" s="93"/>
      <c r="H1767" s="93"/>
      <c r="J1767" s="93"/>
      <c r="L1767" s="93"/>
      <c r="N1767" s="93"/>
      <c r="P1767" s="93"/>
    </row>
    <row r="1768" spans="2:16">
      <c r="B1768" s="93"/>
      <c r="C1768" s="93"/>
      <c r="D1768" s="93"/>
      <c r="F1768" s="93"/>
      <c r="H1768" s="93"/>
      <c r="J1768" s="93"/>
      <c r="L1768" s="93"/>
      <c r="N1768" s="93"/>
      <c r="P1768" s="93"/>
    </row>
    <row r="1769" spans="2:16">
      <c r="B1769" s="93"/>
      <c r="C1769" s="93"/>
      <c r="D1769" s="93"/>
      <c r="F1769" s="93"/>
      <c r="H1769" s="93"/>
      <c r="J1769" s="93"/>
      <c r="L1769" s="93"/>
      <c r="N1769" s="93"/>
      <c r="P1769" s="93"/>
    </row>
    <row r="1770" spans="2:16">
      <c r="B1770" s="93"/>
      <c r="C1770" s="93"/>
      <c r="D1770" s="93"/>
      <c r="F1770" s="93"/>
      <c r="H1770" s="93"/>
      <c r="J1770" s="93"/>
      <c r="L1770" s="93"/>
      <c r="N1770" s="93"/>
      <c r="P1770" s="93"/>
    </row>
    <row r="1771" spans="2:16">
      <c r="B1771" s="93"/>
      <c r="C1771" s="93"/>
      <c r="D1771" s="93"/>
      <c r="F1771" s="93"/>
      <c r="H1771" s="93"/>
      <c r="J1771" s="93"/>
      <c r="L1771" s="93"/>
      <c r="N1771" s="93"/>
      <c r="P1771" s="93"/>
    </row>
    <row r="1772" spans="2:16">
      <c r="B1772" s="93"/>
      <c r="C1772" s="93"/>
      <c r="D1772" s="93"/>
      <c r="F1772" s="93"/>
      <c r="H1772" s="93"/>
      <c r="J1772" s="93"/>
      <c r="L1772" s="93"/>
      <c r="N1772" s="93"/>
      <c r="P1772" s="93"/>
    </row>
    <row r="1773" spans="2:16">
      <c r="B1773" s="93"/>
      <c r="C1773" s="93"/>
      <c r="D1773" s="93"/>
      <c r="F1773" s="93"/>
      <c r="H1773" s="93"/>
      <c r="J1773" s="93"/>
      <c r="L1773" s="93"/>
      <c r="N1773" s="93"/>
      <c r="P1773" s="93"/>
    </row>
    <row r="1774" spans="2:16">
      <c r="B1774" s="93"/>
      <c r="C1774" s="93"/>
      <c r="D1774" s="93"/>
      <c r="F1774" s="93"/>
      <c r="H1774" s="93"/>
      <c r="J1774" s="93"/>
      <c r="L1774" s="93"/>
      <c r="N1774" s="93"/>
      <c r="P1774" s="93"/>
    </row>
    <row r="1775" spans="2:16">
      <c r="B1775" s="93"/>
      <c r="C1775" s="93"/>
      <c r="D1775" s="93"/>
      <c r="F1775" s="93"/>
      <c r="H1775" s="93"/>
      <c r="J1775" s="93"/>
      <c r="L1775" s="93"/>
      <c r="N1775" s="93"/>
      <c r="P1775" s="93"/>
    </row>
    <row r="1776" spans="2:16">
      <c r="B1776" s="93"/>
      <c r="C1776" s="93"/>
      <c r="D1776" s="93"/>
      <c r="F1776" s="93"/>
      <c r="H1776" s="93"/>
      <c r="J1776" s="93"/>
      <c r="L1776" s="93"/>
      <c r="N1776" s="93"/>
      <c r="P1776" s="93"/>
    </row>
    <row r="1777" spans="2:16">
      <c r="B1777" s="93"/>
      <c r="C1777" s="93"/>
      <c r="D1777" s="93"/>
      <c r="F1777" s="93"/>
      <c r="H1777" s="93"/>
      <c r="J1777" s="93"/>
      <c r="L1777" s="93"/>
      <c r="N1777" s="93"/>
      <c r="P1777" s="93"/>
    </row>
    <row r="1778" spans="2:16">
      <c r="B1778" s="93"/>
      <c r="C1778" s="93"/>
      <c r="D1778" s="93"/>
      <c r="F1778" s="93"/>
      <c r="H1778" s="93"/>
      <c r="J1778" s="93"/>
      <c r="L1778" s="93"/>
      <c r="N1778" s="93"/>
      <c r="P1778" s="93"/>
    </row>
    <row r="1779" spans="2:16">
      <c r="B1779" s="93"/>
      <c r="C1779" s="93"/>
      <c r="D1779" s="93"/>
      <c r="F1779" s="93"/>
      <c r="H1779" s="93"/>
      <c r="J1779" s="93"/>
      <c r="L1779" s="93"/>
      <c r="N1779" s="93"/>
      <c r="P1779" s="93"/>
    </row>
    <row r="1780" spans="2:16">
      <c r="B1780" s="93"/>
      <c r="C1780" s="93"/>
      <c r="D1780" s="93"/>
      <c r="F1780" s="93"/>
      <c r="H1780" s="93"/>
      <c r="J1780" s="93"/>
      <c r="L1780" s="93"/>
      <c r="N1780" s="93"/>
      <c r="P1780" s="93"/>
    </row>
    <row r="1781" spans="2:16">
      <c r="B1781" s="93"/>
      <c r="C1781" s="93"/>
      <c r="D1781" s="93"/>
      <c r="F1781" s="93"/>
      <c r="H1781" s="93"/>
      <c r="J1781" s="93"/>
      <c r="L1781" s="93"/>
      <c r="N1781" s="93"/>
      <c r="P1781" s="93"/>
    </row>
    <row r="1782" spans="2:16">
      <c r="B1782" s="93"/>
      <c r="C1782" s="93"/>
      <c r="D1782" s="93"/>
      <c r="F1782" s="93"/>
      <c r="H1782" s="93"/>
      <c r="J1782" s="93"/>
      <c r="L1782" s="93"/>
      <c r="N1782" s="93"/>
      <c r="P1782" s="93"/>
    </row>
    <row r="1783" spans="2:16">
      <c r="B1783" s="93"/>
      <c r="C1783" s="93"/>
      <c r="D1783" s="93"/>
      <c r="F1783" s="93"/>
      <c r="H1783" s="93"/>
      <c r="J1783" s="93"/>
      <c r="L1783" s="93"/>
      <c r="N1783" s="93"/>
      <c r="P1783" s="93"/>
    </row>
    <row r="1784" spans="2:16">
      <c r="B1784" s="93"/>
      <c r="C1784" s="93"/>
      <c r="D1784" s="93"/>
      <c r="F1784" s="93"/>
      <c r="H1784" s="93"/>
      <c r="J1784" s="93"/>
      <c r="L1784" s="93"/>
      <c r="N1784" s="93"/>
      <c r="P1784" s="93"/>
    </row>
    <row r="1785" spans="2:16">
      <c r="B1785" s="93"/>
      <c r="C1785" s="93"/>
      <c r="D1785" s="93"/>
      <c r="F1785" s="93"/>
      <c r="H1785" s="93"/>
      <c r="J1785" s="93"/>
      <c r="L1785" s="93"/>
      <c r="N1785" s="93"/>
      <c r="P1785" s="93"/>
    </row>
    <row r="1786" spans="2:16">
      <c r="B1786" s="93"/>
      <c r="C1786" s="93"/>
      <c r="D1786" s="93"/>
      <c r="F1786" s="93"/>
      <c r="H1786" s="93"/>
      <c r="J1786" s="93"/>
      <c r="L1786" s="93"/>
      <c r="N1786" s="93"/>
      <c r="P1786" s="93"/>
    </row>
    <row r="1787" spans="2:16">
      <c r="B1787" s="93"/>
      <c r="C1787" s="93"/>
      <c r="D1787" s="93"/>
      <c r="F1787" s="93"/>
      <c r="H1787" s="93"/>
      <c r="J1787" s="93"/>
      <c r="L1787" s="93"/>
      <c r="N1787" s="93"/>
      <c r="P1787" s="93"/>
    </row>
    <row r="1788" spans="2:16">
      <c r="B1788" s="93"/>
      <c r="C1788" s="93"/>
      <c r="D1788" s="93"/>
      <c r="F1788" s="93"/>
      <c r="H1788" s="93"/>
      <c r="J1788" s="93"/>
      <c r="L1788" s="93"/>
      <c r="N1788" s="93"/>
      <c r="P1788" s="93"/>
    </row>
    <row r="1789" spans="2:16">
      <c r="B1789" s="93"/>
      <c r="C1789" s="93"/>
      <c r="D1789" s="93"/>
      <c r="F1789" s="93"/>
      <c r="H1789" s="93"/>
      <c r="J1789" s="93"/>
      <c r="L1789" s="93"/>
      <c r="N1789" s="93"/>
      <c r="P1789" s="93"/>
    </row>
    <row r="1790" spans="2:16">
      <c r="B1790" s="93"/>
      <c r="C1790" s="93"/>
      <c r="D1790" s="93"/>
      <c r="F1790" s="93"/>
      <c r="H1790" s="93"/>
      <c r="J1790" s="93"/>
      <c r="L1790" s="93"/>
      <c r="N1790" s="93"/>
      <c r="P1790" s="93"/>
    </row>
    <row r="1791" spans="2:16">
      <c r="B1791" s="93"/>
      <c r="C1791" s="93"/>
      <c r="D1791" s="93"/>
      <c r="F1791" s="93"/>
      <c r="H1791" s="93"/>
      <c r="J1791" s="93"/>
      <c r="L1791" s="93"/>
      <c r="N1791" s="93"/>
      <c r="P1791" s="93"/>
    </row>
    <row r="1792" spans="2:16">
      <c r="B1792" s="93"/>
      <c r="C1792" s="93"/>
      <c r="D1792" s="93"/>
      <c r="F1792" s="93"/>
      <c r="H1792" s="93"/>
      <c r="J1792" s="93"/>
      <c r="L1792" s="93"/>
      <c r="N1792" s="93"/>
      <c r="P1792" s="93"/>
    </row>
    <row r="1793" spans="2:16">
      <c r="B1793" s="93"/>
      <c r="C1793" s="93"/>
      <c r="D1793" s="93"/>
      <c r="F1793" s="93"/>
      <c r="H1793" s="93"/>
      <c r="J1793" s="93"/>
      <c r="L1793" s="93"/>
      <c r="N1793" s="93"/>
      <c r="P1793" s="93"/>
    </row>
    <row r="1794" spans="2:16">
      <c r="B1794" s="93"/>
      <c r="C1794" s="93"/>
      <c r="D1794" s="93"/>
      <c r="F1794" s="93"/>
      <c r="H1794" s="93"/>
      <c r="J1794" s="93"/>
      <c r="L1794" s="93"/>
      <c r="N1794" s="93"/>
      <c r="P1794" s="93"/>
    </row>
    <row r="1795" spans="2:16">
      <c r="B1795" s="93"/>
      <c r="C1795" s="93"/>
      <c r="D1795" s="93"/>
      <c r="F1795" s="93"/>
      <c r="H1795" s="93"/>
      <c r="J1795" s="93"/>
      <c r="L1795" s="93"/>
      <c r="N1795" s="93"/>
      <c r="P1795" s="93"/>
    </row>
    <row r="1796" spans="2:16">
      <c r="B1796" s="93"/>
      <c r="C1796" s="93"/>
      <c r="D1796" s="93"/>
      <c r="F1796" s="93"/>
      <c r="H1796" s="93"/>
      <c r="J1796" s="93"/>
      <c r="L1796" s="93"/>
      <c r="N1796" s="93"/>
      <c r="P1796" s="93"/>
    </row>
    <row r="1797" spans="2:16">
      <c r="B1797" s="93"/>
      <c r="C1797" s="93"/>
      <c r="D1797" s="93"/>
      <c r="F1797" s="93"/>
      <c r="H1797" s="93"/>
      <c r="J1797" s="93"/>
      <c r="L1797" s="93"/>
      <c r="N1797" s="93"/>
      <c r="P1797" s="93"/>
    </row>
    <row r="1798" spans="2:16">
      <c r="B1798" s="93"/>
      <c r="C1798" s="93"/>
      <c r="D1798" s="93"/>
      <c r="F1798" s="93"/>
      <c r="H1798" s="93"/>
      <c r="J1798" s="93"/>
      <c r="L1798" s="93"/>
      <c r="N1798" s="93"/>
      <c r="P1798" s="93"/>
    </row>
    <row r="1799" spans="2:16">
      <c r="B1799" s="93"/>
      <c r="C1799" s="93"/>
      <c r="D1799" s="93"/>
      <c r="F1799" s="93"/>
      <c r="H1799" s="93"/>
      <c r="J1799" s="93"/>
      <c r="L1799" s="93"/>
      <c r="N1799" s="93"/>
      <c r="P1799" s="93"/>
    </row>
    <row r="1800" spans="2:16">
      <c r="B1800" s="93"/>
      <c r="C1800" s="93"/>
      <c r="D1800" s="93"/>
      <c r="F1800" s="93"/>
      <c r="H1800" s="93"/>
      <c r="J1800" s="93"/>
      <c r="L1800" s="93"/>
      <c r="N1800" s="93"/>
      <c r="P1800" s="93"/>
    </row>
    <row r="1801" spans="2:16">
      <c r="B1801" s="93"/>
      <c r="C1801" s="93"/>
      <c r="D1801" s="93"/>
      <c r="F1801" s="93"/>
      <c r="H1801" s="93"/>
      <c r="J1801" s="93"/>
      <c r="L1801" s="93"/>
      <c r="N1801" s="93"/>
      <c r="P1801" s="93"/>
    </row>
    <row r="1802" spans="2:16">
      <c r="B1802" s="93"/>
      <c r="C1802" s="93"/>
      <c r="D1802" s="93"/>
      <c r="F1802" s="93"/>
      <c r="H1802" s="93"/>
      <c r="J1802" s="93"/>
      <c r="L1802" s="93"/>
      <c r="N1802" s="93"/>
      <c r="P1802" s="93"/>
    </row>
    <row r="1803" spans="2:16">
      <c r="B1803" s="93"/>
      <c r="C1803" s="93"/>
      <c r="D1803" s="93"/>
      <c r="F1803" s="93"/>
      <c r="H1803" s="93"/>
      <c r="J1803" s="93"/>
      <c r="L1803" s="93"/>
      <c r="N1803" s="93"/>
      <c r="P1803" s="93"/>
    </row>
    <row r="1804" spans="2:16">
      <c r="B1804" s="93"/>
      <c r="C1804" s="93"/>
      <c r="D1804" s="93"/>
      <c r="F1804" s="93"/>
      <c r="H1804" s="93"/>
      <c r="J1804" s="93"/>
      <c r="L1804" s="93"/>
      <c r="N1804" s="93"/>
      <c r="P1804" s="93"/>
    </row>
    <row r="1805" spans="2:16">
      <c r="B1805" s="93"/>
      <c r="C1805" s="93"/>
      <c r="D1805" s="93"/>
      <c r="F1805" s="93"/>
      <c r="H1805" s="93"/>
      <c r="J1805" s="93"/>
      <c r="L1805" s="93"/>
      <c r="N1805" s="93"/>
      <c r="P1805" s="93"/>
    </row>
    <row r="1806" spans="2:16">
      <c r="B1806" s="93"/>
      <c r="C1806" s="93"/>
      <c r="D1806" s="93"/>
      <c r="F1806" s="93"/>
      <c r="H1806" s="93"/>
      <c r="J1806" s="93"/>
      <c r="L1806" s="93"/>
      <c r="N1806" s="93"/>
      <c r="P1806" s="93"/>
    </row>
    <row r="1807" spans="2:16">
      <c r="B1807" s="93"/>
      <c r="C1807" s="93"/>
      <c r="D1807" s="93"/>
      <c r="F1807" s="93"/>
      <c r="H1807" s="93"/>
      <c r="J1807" s="93"/>
      <c r="L1807" s="93"/>
      <c r="N1807" s="93"/>
      <c r="P1807" s="93"/>
    </row>
    <row r="1808" spans="2:16">
      <c r="B1808" s="93"/>
      <c r="C1808" s="93"/>
      <c r="D1808" s="93"/>
      <c r="F1808" s="93"/>
      <c r="H1808" s="93"/>
      <c r="J1808" s="93"/>
      <c r="L1808" s="93"/>
      <c r="N1808" s="93"/>
      <c r="P1808" s="93"/>
    </row>
    <row r="1809" spans="2:16">
      <c r="B1809" s="93"/>
      <c r="C1809" s="93"/>
      <c r="D1809" s="93"/>
      <c r="F1809" s="93"/>
      <c r="H1809" s="93"/>
      <c r="J1809" s="93"/>
      <c r="L1809" s="93"/>
      <c r="N1809" s="93"/>
      <c r="P1809" s="93"/>
    </row>
    <row r="1810" spans="2:16">
      <c r="B1810" s="93"/>
      <c r="C1810" s="93"/>
      <c r="D1810" s="93"/>
      <c r="F1810" s="93"/>
      <c r="H1810" s="93"/>
      <c r="J1810" s="93"/>
      <c r="L1810" s="93"/>
      <c r="N1810" s="93"/>
      <c r="P1810" s="93"/>
    </row>
    <row r="1811" spans="2:16">
      <c r="B1811" s="93"/>
      <c r="C1811" s="93"/>
      <c r="D1811" s="93"/>
      <c r="F1811" s="93"/>
      <c r="H1811" s="93"/>
      <c r="J1811" s="93"/>
      <c r="L1811" s="93"/>
      <c r="N1811" s="93"/>
      <c r="P1811" s="93"/>
    </row>
    <row r="1812" spans="2:16">
      <c r="B1812" s="93"/>
      <c r="C1812" s="93"/>
      <c r="D1812" s="93"/>
      <c r="F1812" s="93"/>
      <c r="H1812" s="93"/>
      <c r="J1812" s="93"/>
      <c r="L1812" s="93"/>
      <c r="N1812" s="93"/>
      <c r="P1812" s="93"/>
    </row>
    <row r="1813" spans="2:16">
      <c r="B1813" s="93"/>
      <c r="C1813" s="93"/>
      <c r="D1813" s="93"/>
      <c r="F1813" s="93"/>
      <c r="H1813" s="93"/>
      <c r="J1813" s="93"/>
      <c r="L1813" s="93"/>
      <c r="N1813" s="93"/>
      <c r="P1813" s="93"/>
    </row>
    <row r="1814" spans="2:16">
      <c r="B1814" s="93"/>
      <c r="C1814" s="93"/>
      <c r="D1814" s="93"/>
      <c r="F1814" s="93"/>
      <c r="H1814" s="93"/>
      <c r="J1814" s="93"/>
      <c r="L1814" s="93"/>
      <c r="N1814" s="93"/>
      <c r="P1814" s="93"/>
    </row>
    <row r="1815" spans="2:16">
      <c r="B1815" s="93"/>
      <c r="C1815" s="93"/>
      <c r="D1815" s="93"/>
      <c r="F1815" s="93"/>
      <c r="H1815" s="93"/>
      <c r="J1815" s="93"/>
      <c r="L1815" s="93"/>
      <c r="N1815" s="93"/>
      <c r="P1815" s="93"/>
    </row>
    <row r="1816" spans="2:16">
      <c r="B1816" s="93"/>
      <c r="C1816" s="93"/>
      <c r="D1816" s="93"/>
      <c r="F1816" s="93"/>
      <c r="H1816" s="93"/>
      <c r="J1816" s="93"/>
      <c r="L1816" s="93"/>
      <c r="N1816" s="93"/>
      <c r="P1816" s="93"/>
    </row>
    <row r="1817" spans="2:16">
      <c r="B1817" s="93"/>
      <c r="C1817" s="93"/>
      <c r="D1817" s="93"/>
      <c r="F1817" s="93"/>
      <c r="H1817" s="93"/>
      <c r="J1817" s="93"/>
      <c r="L1817" s="93"/>
      <c r="N1817" s="93"/>
      <c r="P1817" s="93"/>
    </row>
    <row r="1818" spans="2:16">
      <c r="B1818" s="93"/>
      <c r="C1818" s="93"/>
      <c r="D1818" s="93"/>
      <c r="F1818" s="93"/>
      <c r="H1818" s="93"/>
      <c r="J1818" s="93"/>
      <c r="L1818" s="93"/>
      <c r="N1818" s="93"/>
      <c r="P1818" s="93"/>
    </row>
    <row r="1819" spans="2:16">
      <c r="B1819" s="93"/>
      <c r="C1819" s="93"/>
      <c r="D1819" s="93"/>
      <c r="F1819" s="93"/>
      <c r="H1819" s="93"/>
      <c r="J1819" s="93"/>
      <c r="L1819" s="93"/>
      <c r="N1819" s="93"/>
      <c r="P1819" s="93"/>
    </row>
    <row r="1820" spans="2:16">
      <c r="B1820" s="93"/>
      <c r="C1820" s="93"/>
      <c r="D1820" s="93"/>
      <c r="F1820" s="93"/>
      <c r="H1820" s="93"/>
      <c r="J1820" s="93"/>
      <c r="L1820" s="93"/>
      <c r="N1820" s="93"/>
      <c r="P1820" s="93"/>
    </row>
    <row r="1821" spans="2:16">
      <c r="B1821" s="93"/>
      <c r="C1821" s="93"/>
      <c r="D1821" s="93"/>
      <c r="F1821" s="93"/>
      <c r="H1821" s="93"/>
      <c r="J1821" s="93"/>
      <c r="L1821" s="93"/>
      <c r="N1821" s="93"/>
      <c r="P1821" s="93"/>
    </row>
    <row r="1822" spans="2:16">
      <c r="B1822" s="93"/>
      <c r="C1822" s="93"/>
      <c r="D1822" s="93"/>
      <c r="F1822" s="93"/>
      <c r="H1822" s="93"/>
      <c r="J1822" s="93"/>
      <c r="L1822" s="93"/>
      <c r="N1822" s="93"/>
      <c r="P1822" s="93"/>
    </row>
    <row r="1823" spans="2:16">
      <c r="B1823" s="93"/>
      <c r="C1823" s="93"/>
      <c r="D1823" s="93"/>
      <c r="F1823" s="93"/>
      <c r="H1823" s="93"/>
      <c r="J1823" s="93"/>
      <c r="L1823" s="93"/>
      <c r="N1823" s="93"/>
      <c r="P1823" s="93"/>
    </row>
    <row r="1824" spans="2:16">
      <c r="B1824" s="93"/>
      <c r="C1824" s="93"/>
      <c r="D1824" s="93"/>
      <c r="F1824" s="93"/>
      <c r="H1824" s="93"/>
      <c r="J1824" s="93"/>
      <c r="L1824" s="93"/>
      <c r="N1824" s="93"/>
      <c r="P1824" s="93"/>
    </row>
    <row r="1825" spans="2:16">
      <c r="B1825" s="93"/>
      <c r="C1825" s="93"/>
      <c r="D1825" s="93"/>
      <c r="F1825" s="93"/>
      <c r="H1825" s="93"/>
      <c r="J1825" s="93"/>
      <c r="L1825" s="93"/>
      <c r="N1825" s="93"/>
      <c r="P1825" s="93"/>
    </row>
    <row r="1826" spans="2:16">
      <c r="B1826" s="93"/>
      <c r="C1826" s="93"/>
      <c r="D1826" s="93"/>
      <c r="F1826" s="93"/>
      <c r="H1826" s="93"/>
      <c r="J1826" s="93"/>
      <c r="L1826" s="93"/>
      <c r="N1826" s="93"/>
      <c r="P1826" s="93"/>
    </row>
    <row r="1827" spans="2:16">
      <c r="B1827" s="93"/>
      <c r="C1827" s="93"/>
      <c r="D1827" s="93"/>
      <c r="F1827" s="93"/>
      <c r="H1827" s="93"/>
      <c r="J1827" s="93"/>
      <c r="L1827" s="93"/>
      <c r="N1827" s="93"/>
      <c r="P1827" s="93"/>
    </row>
    <row r="1828" spans="2:16">
      <c r="B1828" s="93"/>
      <c r="C1828" s="93"/>
      <c r="D1828" s="93"/>
      <c r="F1828" s="93"/>
      <c r="H1828" s="93"/>
      <c r="J1828" s="93"/>
      <c r="L1828" s="93"/>
      <c r="N1828" s="93"/>
      <c r="P1828" s="93"/>
    </row>
    <row r="1829" spans="2:16">
      <c r="B1829" s="93"/>
      <c r="C1829" s="93"/>
      <c r="D1829" s="93"/>
      <c r="F1829" s="93"/>
      <c r="H1829" s="93"/>
      <c r="J1829" s="93"/>
      <c r="L1829" s="93"/>
      <c r="N1829" s="93"/>
      <c r="P1829" s="93"/>
    </row>
    <row r="1830" spans="2:16">
      <c r="B1830" s="93"/>
      <c r="C1830" s="93"/>
      <c r="D1830" s="93"/>
      <c r="F1830" s="93"/>
      <c r="H1830" s="93"/>
      <c r="J1830" s="93"/>
      <c r="L1830" s="93"/>
      <c r="N1830" s="93"/>
      <c r="P1830" s="93"/>
    </row>
    <row r="1831" spans="2:16">
      <c r="B1831" s="93"/>
      <c r="C1831" s="93"/>
      <c r="D1831" s="93"/>
      <c r="F1831" s="93"/>
      <c r="H1831" s="93"/>
      <c r="J1831" s="93"/>
      <c r="L1831" s="93"/>
      <c r="N1831" s="93"/>
      <c r="P1831" s="93"/>
    </row>
    <row r="1832" spans="2:16">
      <c r="B1832" s="93"/>
      <c r="C1832" s="93"/>
      <c r="D1832" s="93"/>
      <c r="F1832" s="93"/>
      <c r="H1832" s="93"/>
      <c r="J1832" s="93"/>
      <c r="L1832" s="93"/>
      <c r="N1832" s="93"/>
      <c r="P1832" s="93"/>
    </row>
    <row r="1833" spans="2:16">
      <c r="B1833" s="93"/>
      <c r="C1833" s="93"/>
      <c r="D1833" s="93"/>
      <c r="F1833" s="93"/>
      <c r="H1833" s="93"/>
      <c r="J1833" s="93"/>
      <c r="L1833" s="93"/>
      <c r="N1833" s="93"/>
      <c r="P1833" s="93"/>
    </row>
    <row r="1834" spans="2:16">
      <c r="B1834" s="93"/>
      <c r="C1834" s="93"/>
      <c r="D1834" s="93"/>
      <c r="F1834" s="93"/>
      <c r="H1834" s="93"/>
      <c r="J1834" s="93"/>
      <c r="L1834" s="93"/>
      <c r="N1834" s="93"/>
      <c r="P1834" s="93"/>
    </row>
    <row r="1835" spans="2:16">
      <c r="B1835" s="93"/>
      <c r="C1835" s="93"/>
      <c r="D1835" s="93"/>
      <c r="F1835" s="93"/>
      <c r="H1835" s="93"/>
      <c r="J1835" s="93"/>
      <c r="L1835" s="93"/>
      <c r="N1835" s="93"/>
      <c r="P1835" s="93"/>
    </row>
    <row r="1836" spans="2:16">
      <c r="B1836" s="93"/>
      <c r="C1836" s="93"/>
      <c r="D1836" s="93"/>
      <c r="F1836" s="93"/>
      <c r="H1836" s="93"/>
      <c r="J1836" s="93"/>
      <c r="L1836" s="93"/>
      <c r="N1836" s="93"/>
      <c r="P1836" s="93"/>
    </row>
    <row r="1837" spans="2:16">
      <c r="B1837" s="93"/>
      <c r="C1837" s="93"/>
      <c r="D1837" s="93"/>
      <c r="F1837" s="93"/>
      <c r="H1837" s="93"/>
      <c r="J1837" s="93"/>
      <c r="L1837" s="93"/>
      <c r="N1837" s="93"/>
      <c r="P1837" s="93"/>
    </row>
    <row r="1838" spans="2:16">
      <c r="B1838" s="93"/>
      <c r="C1838" s="93"/>
      <c r="D1838" s="93"/>
      <c r="F1838" s="93"/>
      <c r="H1838" s="93"/>
      <c r="J1838" s="93"/>
      <c r="L1838" s="93"/>
      <c r="N1838" s="93"/>
      <c r="P1838" s="93"/>
    </row>
    <row r="1839" spans="2:16">
      <c r="B1839" s="93"/>
      <c r="C1839" s="93"/>
      <c r="D1839" s="93"/>
      <c r="F1839" s="93"/>
      <c r="H1839" s="93"/>
      <c r="J1839" s="93"/>
      <c r="L1839" s="93"/>
      <c r="N1839" s="93"/>
      <c r="P1839" s="93"/>
    </row>
    <row r="1840" spans="2:16">
      <c r="B1840" s="93"/>
      <c r="C1840" s="93"/>
      <c r="D1840" s="93"/>
      <c r="F1840" s="93"/>
      <c r="H1840" s="93"/>
      <c r="J1840" s="93"/>
      <c r="L1840" s="93"/>
      <c r="N1840" s="93"/>
      <c r="P1840" s="93"/>
    </row>
    <row r="1841" spans="2:16">
      <c r="B1841" s="93"/>
      <c r="C1841" s="93"/>
      <c r="D1841" s="93"/>
      <c r="F1841" s="93"/>
      <c r="H1841" s="93"/>
      <c r="J1841" s="93"/>
      <c r="L1841" s="93"/>
      <c r="N1841" s="93"/>
      <c r="P1841" s="93"/>
    </row>
    <row r="1842" spans="2:16">
      <c r="B1842" s="93"/>
      <c r="C1842" s="93"/>
      <c r="D1842" s="93"/>
      <c r="F1842" s="93"/>
      <c r="H1842" s="93"/>
      <c r="J1842" s="93"/>
      <c r="L1842" s="93"/>
      <c r="N1842" s="93"/>
      <c r="P1842" s="93"/>
    </row>
    <row r="1843" spans="2:16">
      <c r="B1843" s="93"/>
      <c r="C1843" s="93"/>
      <c r="D1843" s="93"/>
      <c r="F1843" s="93"/>
      <c r="H1843" s="93"/>
      <c r="J1843" s="93"/>
      <c r="L1843" s="93"/>
      <c r="N1843" s="93"/>
      <c r="P1843" s="93"/>
    </row>
    <row r="1844" spans="2:16">
      <c r="B1844" s="93"/>
      <c r="C1844" s="93"/>
      <c r="D1844" s="93"/>
      <c r="F1844" s="93"/>
      <c r="H1844" s="93"/>
      <c r="J1844" s="93"/>
      <c r="L1844" s="93"/>
      <c r="N1844" s="93"/>
      <c r="P1844" s="93"/>
    </row>
    <row r="1845" spans="2:16">
      <c r="B1845" s="93"/>
      <c r="C1845" s="93"/>
      <c r="D1845" s="93"/>
      <c r="F1845" s="93"/>
      <c r="H1845" s="93"/>
      <c r="J1845" s="93"/>
      <c r="L1845" s="93"/>
      <c r="N1845" s="93"/>
      <c r="P1845" s="93"/>
    </row>
    <row r="1846" spans="2:16">
      <c r="B1846" s="93"/>
      <c r="C1846" s="93"/>
      <c r="D1846" s="93"/>
      <c r="F1846" s="93"/>
      <c r="H1846" s="93"/>
      <c r="J1846" s="93"/>
      <c r="L1846" s="93"/>
      <c r="N1846" s="93"/>
      <c r="P1846" s="93"/>
    </row>
    <row r="1847" spans="2:16">
      <c r="B1847" s="93"/>
      <c r="C1847" s="93"/>
      <c r="D1847" s="93"/>
      <c r="F1847" s="93"/>
      <c r="H1847" s="93"/>
      <c r="J1847" s="93"/>
      <c r="L1847" s="93"/>
      <c r="N1847" s="93"/>
      <c r="P1847" s="93"/>
    </row>
    <row r="1848" spans="2:16">
      <c r="B1848" s="93"/>
      <c r="C1848" s="93"/>
      <c r="D1848" s="93"/>
      <c r="F1848" s="93"/>
      <c r="H1848" s="93"/>
      <c r="J1848" s="93"/>
      <c r="L1848" s="93"/>
      <c r="N1848" s="93"/>
      <c r="P1848" s="93"/>
    </row>
    <row r="1849" spans="2:16">
      <c r="B1849" s="93"/>
      <c r="C1849" s="93"/>
      <c r="D1849" s="93"/>
      <c r="F1849" s="93"/>
      <c r="H1849" s="93"/>
      <c r="J1849" s="93"/>
      <c r="L1849" s="93"/>
      <c r="N1849" s="93"/>
      <c r="P1849" s="93"/>
    </row>
    <row r="1850" spans="2:16">
      <c r="B1850" s="93"/>
      <c r="C1850" s="93"/>
      <c r="D1850" s="93"/>
      <c r="F1850" s="93"/>
      <c r="H1850" s="93"/>
      <c r="J1850" s="93"/>
      <c r="L1850" s="93"/>
      <c r="N1850" s="93"/>
      <c r="P1850" s="93"/>
    </row>
    <row r="1851" spans="2:16">
      <c r="B1851" s="93"/>
      <c r="C1851" s="93"/>
      <c r="D1851" s="93"/>
      <c r="F1851" s="93"/>
      <c r="H1851" s="93"/>
      <c r="J1851" s="93"/>
      <c r="L1851" s="93"/>
      <c r="N1851" s="93"/>
      <c r="P1851" s="93"/>
    </row>
    <row r="1852" spans="2:16">
      <c r="B1852" s="93"/>
      <c r="C1852" s="93"/>
      <c r="D1852" s="93"/>
      <c r="F1852" s="93"/>
      <c r="H1852" s="93"/>
      <c r="J1852" s="93"/>
      <c r="L1852" s="93"/>
      <c r="N1852" s="93"/>
      <c r="P1852" s="93"/>
    </row>
    <row r="1853" spans="2:16">
      <c r="B1853" s="93"/>
      <c r="C1853" s="93"/>
      <c r="D1853" s="93"/>
      <c r="F1853" s="93"/>
      <c r="H1853" s="93"/>
      <c r="J1853" s="93"/>
      <c r="L1853" s="93"/>
      <c r="N1853" s="93"/>
      <c r="P1853" s="93"/>
    </row>
    <row r="1854" spans="2:16">
      <c r="B1854" s="93"/>
      <c r="C1854" s="93"/>
      <c r="D1854" s="93"/>
      <c r="F1854" s="93"/>
      <c r="H1854" s="93"/>
      <c r="J1854" s="93"/>
      <c r="L1854" s="93"/>
      <c r="N1854" s="93"/>
      <c r="P1854" s="93"/>
    </row>
    <row r="1855" spans="2:16">
      <c r="B1855" s="93"/>
      <c r="C1855" s="93"/>
      <c r="D1855" s="93"/>
      <c r="F1855" s="93"/>
      <c r="H1855" s="93"/>
      <c r="J1855" s="93"/>
      <c r="L1855" s="93"/>
      <c r="N1855" s="93"/>
      <c r="P1855" s="93"/>
    </row>
    <row r="1856" spans="2:16">
      <c r="B1856" s="93"/>
      <c r="C1856" s="93"/>
      <c r="D1856" s="93"/>
      <c r="F1856" s="93"/>
      <c r="H1856" s="93"/>
      <c r="J1856" s="93"/>
      <c r="L1856" s="93"/>
      <c r="N1856" s="93"/>
      <c r="P1856" s="93"/>
    </row>
    <row r="1857" spans="2:16">
      <c r="B1857" s="93"/>
      <c r="C1857" s="93"/>
      <c r="D1857" s="93"/>
      <c r="F1857" s="93"/>
      <c r="H1857" s="93"/>
      <c r="J1857" s="93"/>
      <c r="L1857" s="93"/>
      <c r="N1857" s="93"/>
      <c r="P1857" s="93"/>
    </row>
    <row r="1858" spans="2:16">
      <c r="B1858" s="93"/>
      <c r="C1858" s="93"/>
      <c r="D1858" s="93"/>
      <c r="F1858" s="93"/>
      <c r="H1858" s="93"/>
      <c r="J1858" s="93"/>
      <c r="L1858" s="93"/>
      <c r="N1858" s="93"/>
      <c r="P1858" s="93"/>
    </row>
    <row r="1859" spans="2:16">
      <c r="B1859" s="93"/>
      <c r="C1859" s="93"/>
      <c r="D1859" s="93"/>
      <c r="F1859" s="93"/>
      <c r="H1859" s="93"/>
      <c r="J1859" s="93"/>
      <c r="L1859" s="93"/>
      <c r="N1859" s="93"/>
      <c r="P1859" s="93"/>
    </row>
    <row r="1860" spans="2:16">
      <c r="B1860" s="93"/>
      <c r="C1860" s="93"/>
      <c r="D1860" s="93"/>
      <c r="F1860" s="93"/>
      <c r="H1860" s="93"/>
      <c r="J1860" s="93"/>
      <c r="L1860" s="93"/>
      <c r="N1860" s="93"/>
      <c r="P1860" s="93"/>
    </row>
    <row r="1861" spans="2:16">
      <c r="B1861" s="93"/>
      <c r="C1861" s="93"/>
      <c r="D1861" s="93"/>
      <c r="F1861" s="93"/>
      <c r="H1861" s="93"/>
      <c r="J1861" s="93"/>
      <c r="L1861" s="93"/>
      <c r="N1861" s="93"/>
      <c r="P1861" s="93"/>
    </row>
    <row r="1862" spans="2:16">
      <c r="B1862" s="93"/>
      <c r="C1862" s="93"/>
      <c r="D1862" s="93"/>
      <c r="F1862" s="93"/>
      <c r="H1862" s="93"/>
      <c r="J1862" s="93"/>
      <c r="L1862" s="93"/>
      <c r="N1862" s="93"/>
      <c r="P1862" s="93"/>
    </row>
    <row r="1863" spans="2:16">
      <c r="B1863" s="93"/>
      <c r="C1863" s="93"/>
      <c r="D1863" s="93"/>
      <c r="F1863" s="93"/>
      <c r="H1863" s="93"/>
      <c r="J1863" s="93"/>
      <c r="L1863" s="93"/>
      <c r="N1863" s="93"/>
      <c r="P1863" s="93"/>
    </row>
    <row r="1864" spans="2:16">
      <c r="B1864" s="93"/>
      <c r="C1864" s="93"/>
      <c r="D1864" s="93"/>
      <c r="F1864" s="93"/>
      <c r="H1864" s="93"/>
      <c r="J1864" s="93"/>
      <c r="L1864" s="93"/>
      <c r="N1864" s="93"/>
      <c r="P1864" s="93"/>
    </row>
    <row r="1865" spans="2:16">
      <c r="B1865" s="93"/>
      <c r="C1865" s="93"/>
      <c r="D1865" s="93"/>
      <c r="F1865" s="93"/>
      <c r="H1865" s="93"/>
      <c r="J1865" s="93"/>
      <c r="L1865" s="93"/>
      <c r="N1865" s="93"/>
      <c r="P1865" s="93"/>
    </row>
    <row r="1866" spans="2:16">
      <c r="B1866" s="93"/>
      <c r="C1866" s="93"/>
      <c r="D1866" s="93"/>
      <c r="F1866" s="93"/>
      <c r="H1866" s="93"/>
      <c r="J1866" s="93"/>
      <c r="L1866" s="93"/>
      <c r="N1866" s="93"/>
      <c r="P1866" s="93"/>
    </row>
    <row r="1867" spans="2:16">
      <c r="B1867" s="93"/>
      <c r="C1867" s="93"/>
      <c r="D1867" s="93"/>
      <c r="F1867" s="93"/>
      <c r="H1867" s="93"/>
      <c r="J1867" s="93"/>
      <c r="L1867" s="93"/>
      <c r="N1867" s="93"/>
      <c r="P1867" s="93"/>
    </row>
    <row r="1868" spans="2:16">
      <c r="B1868" s="93"/>
      <c r="C1868" s="93"/>
      <c r="D1868" s="93"/>
      <c r="F1868" s="93"/>
      <c r="H1868" s="93"/>
      <c r="J1868" s="93"/>
      <c r="L1868" s="93"/>
      <c r="N1868" s="93"/>
      <c r="P1868" s="93"/>
    </row>
    <row r="1869" spans="2:16">
      <c r="B1869" s="93"/>
      <c r="C1869" s="93"/>
      <c r="D1869" s="93"/>
      <c r="F1869" s="93"/>
      <c r="H1869" s="93"/>
      <c r="J1869" s="93"/>
      <c r="L1869" s="93"/>
      <c r="N1869" s="93"/>
      <c r="P1869" s="93"/>
    </row>
    <row r="1870" spans="2:16">
      <c r="B1870" s="93"/>
      <c r="C1870" s="93"/>
      <c r="D1870" s="93"/>
      <c r="F1870" s="93"/>
      <c r="H1870" s="93"/>
      <c r="J1870" s="93"/>
      <c r="L1870" s="93"/>
      <c r="N1870" s="93"/>
      <c r="P1870" s="93"/>
    </row>
    <row r="1871" spans="2:16">
      <c r="B1871" s="93"/>
      <c r="C1871" s="93"/>
      <c r="D1871" s="93"/>
      <c r="F1871" s="93"/>
      <c r="H1871" s="93"/>
      <c r="J1871" s="93"/>
      <c r="L1871" s="93"/>
      <c r="N1871" s="93"/>
      <c r="P1871" s="93"/>
    </row>
    <row r="1872" spans="2:16">
      <c r="B1872" s="93"/>
      <c r="C1872" s="93"/>
      <c r="D1872" s="93"/>
      <c r="F1872" s="93"/>
      <c r="H1872" s="93"/>
      <c r="J1872" s="93"/>
      <c r="L1872" s="93"/>
      <c r="N1872" s="93"/>
      <c r="P1872" s="93"/>
    </row>
    <row r="1873" spans="2:16">
      <c r="B1873" s="93"/>
      <c r="C1873" s="93"/>
      <c r="D1873" s="93"/>
      <c r="F1873" s="93"/>
      <c r="H1873" s="93"/>
      <c r="J1873" s="93"/>
      <c r="L1873" s="93"/>
      <c r="N1873" s="93"/>
      <c r="P1873" s="93"/>
    </row>
    <row r="1874" spans="2:16">
      <c r="B1874" s="93"/>
      <c r="C1874" s="93"/>
      <c r="D1874" s="93"/>
      <c r="F1874" s="93"/>
      <c r="H1874" s="93"/>
      <c r="J1874" s="93"/>
      <c r="L1874" s="93"/>
      <c r="N1874" s="93"/>
      <c r="P1874" s="93"/>
    </row>
    <row r="1875" spans="2:16">
      <c r="B1875" s="93"/>
      <c r="C1875" s="93"/>
      <c r="D1875" s="93"/>
      <c r="F1875" s="93"/>
      <c r="H1875" s="93"/>
      <c r="J1875" s="93"/>
      <c r="L1875" s="93"/>
      <c r="N1875" s="93"/>
      <c r="P1875" s="93"/>
    </row>
    <row r="1876" spans="2:16">
      <c r="B1876" s="93"/>
      <c r="C1876" s="93"/>
      <c r="D1876" s="93"/>
      <c r="F1876" s="93"/>
      <c r="H1876" s="93"/>
      <c r="J1876" s="93"/>
      <c r="L1876" s="93"/>
      <c r="N1876" s="93"/>
      <c r="P1876" s="93"/>
    </row>
    <row r="1877" spans="2:16">
      <c r="B1877" s="93"/>
      <c r="C1877" s="93"/>
      <c r="D1877" s="93"/>
      <c r="F1877" s="93"/>
      <c r="H1877" s="93"/>
      <c r="J1877" s="93"/>
      <c r="L1877" s="93"/>
      <c r="N1877" s="93"/>
      <c r="P1877" s="93"/>
    </row>
    <row r="1878" spans="2:16">
      <c r="B1878" s="93"/>
      <c r="C1878" s="93"/>
      <c r="D1878" s="93"/>
      <c r="F1878" s="93"/>
      <c r="H1878" s="93"/>
      <c r="J1878" s="93"/>
      <c r="L1878" s="93"/>
      <c r="N1878" s="93"/>
      <c r="P1878" s="93"/>
    </row>
    <row r="1879" spans="2:16">
      <c r="B1879" s="93"/>
      <c r="C1879" s="93"/>
      <c r="D1879" s="93"/>
      <c r="F1879" s="93"/>
      <c r="H1879" s="93"/>
      <c r="J1879" s="93"/>
      <c r="L1879" s="93"/>
      <c r="N1879" s="93"/>
      <c r="P1879" s="93"/>
    </row>
    <row r="1880" spans="2:16">
      <c r="B1880" s="93"/>
      <c r="C1880" s="93"/>
      <c r="D1880" s="93"/>
      <c r="F1880" s="93"/>
      <c r="H1880" s="93"/>
      <c r="J1880" s="93"/>
      <c r="L1880" s="93"/>
      <c r="N1880" s="93"/>
      <c r="P1880" s="93"/>
    </row>
    <row r="1881" spans="2:16">
      <c r="B1881" s="93"/>
      <c r="C1881" s="93"/>
      <c r="D1881" s="93"/>
      <c r="F1881" s="93"/>
      <c r="H1881" s="93"/>
      <c r="J1881" s="93"/>
      <c r="L1881" s="93"/>
      <c r="N1881" s="93"/>
      <c r="P1881" s="93"/>
    </row>
    <row r="1882" spans="2:16">
      <c r="B1882" s="93"/>
      <c r="C1882" s="93"/>
      <c r="D1882" s="93"/>
      <c r="F1882" s="93"/>
      <c r="H1882" s="93"/>
      <c r="J1882" s="93"/>
      <c r="L1882" s="93"/>
      <c r="N1882" s="93"/>
      <c r="P1882" s="93"/>
    </row>
    <row r="1883" spans="2:16">
      <c r="B1883" s="93"/>
      <c r="C1883" s="93"/>
      <c r="D1883" s="93"/>
      <c r="F1883" s="93"/>
      <c r="H1883" s="93"/>
      <c r="J1883" s="93"/>
      <c r="L1883" s="93"/>
      <c r="N1883" s="93"/>
      <c r="P1883" s="93"/>
    </row>
    <row r="1884" spans="2:16">
      <c r="B1884" s="93"/>
      <c r="C1884" s="93"/>
      <c r="D1884" s="93"/>
      <c r="F1884" s="93"/>
      <c r="H1884" s="93"/>
      <c r="J1884" s="93"/>
      <c r="L1884" s="93"/>
      <c r="N1884" s="93"/>
      <c r="P1884" s="93"/>
    </row>
    <row r="1885" spans="2:16">
      <c r="B1885" s="93"/>
      <c r="C1885" s="93"/>
      <c r="D1885" s="93"/>
      <c r="F1885" s="93"/>
      <c r="H1885" s="93"/>
      <c r="J1885" s="93"/>
      <c r="L1885" s="93"/>
      <c r="N1885" s="93"/>
      <c r="P1885" s="93"/>
    </row>
    <row r="1886" spans="2:16">
      <c r="B1886" s="93"/>
      <c r="C1886" s="93"/>
      <c r="D1886" s="93"/>
      <c r="F1886" s="93"/>
      <c r="H1886" s="93"/>
      <c r="J1886" s="93"/>
      <c r="L1886" s="93"/>
      <c r="N1886" s="93"/>
      <c r="P1886" s="93"/>
    </row>
    <row r="1887" spans="2:16">
      <c r="B1887" s="93"/>
      <c r="C1887" s="93"/>
      <c r="D1887" s="93"/>
      <c r="F1887" s="93"/>
      <c r="H1887" s="93"/>
      <c r="J1887" s="93"/>
      <c r="L1887" s="93"/>
      <c r="N1887" s="93"/>
      <c r="P1887" s="93"/>
    </row>
    <row r="1888" spans="2:16">
      <c r="B1888" s="93"/>
      <c r="C1888" s="93"/>
      <c r="D1888" s="93"/>
      <c r="F1888" s="93"/>
      <c r="H1888" s="93"/>
      <c r="J1888" s="93"/>
      <c r="L1888" s="93"/>
      <c r="N1888" s="93"/>
      <c r="P1888" s="93"/>
    </row>
    <row r="1889" spans="2:16">
      <c r="B1889" s="93"/>
      <c r="C1889" s="93"/>
      <c r="D1889" s="93"/>
      <c r="F1889" s="93"/>
      <c r="H1889" s="93"/>
      <c r="J1889" s="93"/>
      <c r="L1889" s="93"/>
      <c r="N1889" s="93"/>
      <c r="P1889" s="93"/>
    </row>
    <row r="1890" spans="2:16">
      <c r="B1890" s="93"/>
      <c r="C1890" s="93"/>
      <c r="D1890" s="93"/>
      <c r="F1890" s="93"/>
      <c r="H1890" s="93"/>
      <c r="J1890" s="93"/>
      <c r="L1890" s="93"/>
      <c r="N1890" s="93"/>
      <c r="P1890" s="93"/>
    </row>
    <row r="1891" spans="2:16">
      <c r="B1891" s="93"/>
      <c r="C1891" s="93"/>
      <c r="D1891" s="93"/>
      <c r="F1891" s="93"/>
      <c r="H1891" s="93"/>
      <c r="J1891" s="93"/>
      <c r="L1891" s="93"/>
      <c r="N1891" s="93"/>
      <c r="P1891" s="93"/>
    </row>
    <row r="1892" spans="2:16">
      <c r="B1892" s="93"/>
      <c r="C1892" s="93"/>
      <c r="D1892" s="93"/>
      <c r="F1892" s="93"/>
      <c r="H1892" s="93"/>
      <c r="J1892" s="93"/>
      <c r="L1892" s="93"/>
      <c r="N1892" s="93"/>
      <c r="P1892" s="93"/>
    </row>
    <row r="1893" spans="2:16">
      <c r="B1893" s="93"/>
      <c r="C1893" s="93"/>
      <c r="D1893" s="93"/>
      <c r="F1893" s="93"/>
      <c r="H1893" s="93"/>
      <c r="J1893" s="93"/>
      <c r="L1893" s="93"/>
      <c r="N1893" s="93"/>
      <c r="P1893" s="93"/>
    </row>
    <row r="1894" spans="2:16">
      <c r="B1894" s="93"/>
      <c r="C1894" s="93"/>
      <c r="D1894" s="93"/>
      <c r="F1894" s="93"/>
      <c r="H1894" s="93"/>
      <c r="J1894" s="93"/>
      <c r="L1894" s="93"/>
      <c r="N1894" s="93"/>
      <c r="P1894" s="93"/>
    </row>
    <row r="1895" spans="2:16">
      <c r="B1895" s="93"/>
      <c r="C1895" s="93"/>
      <c r="D1895" s="93"/>
      <c r="F1895" s="93"/>
      <c r="H1895" s="93"/>
      <c r="J1895" s="93"/>
      <c r="L1895" s="93"/>
      <c r="N1895" s="93"/>
      <c r="P1895" s="93"/>
    </row>
    <row r="1896" spans="2:16">
      <c r="B1896" s="93"/>
      <c r="C1896" s="93"/>
      <c r="D1896" s="93"/>
      <c r="F1896" s="93"/>
      <c r="H1896" s="93"/>
      <c r="J1896" s="93"/>
      <c r="L1896" s="93"/>
      <c r="N1896" s="93"/>
      <c r="P1896" s="93"/>
    </row>
    <row r="1897" spans="2:16">
      <c r="B1897" s="93"/>
      <c r="C1897" s="93"/>
      <c r="D1897" s="93"/>
      <c r="F1897" s="93"/>
      <c r="H1897" s="93"/>
      <c r="J1897" s="93"/>
      <c r="L1897" s="93"/>
      <c r="N1897" s="93"/>
      <c r="P1897" s="93"/>
    </row>
    <row r="1898" spans="2:16">
      <c r="B1898" s="93"/>
      <c r="C1898" s="93"/>
      <c r="D1898" s="93"/>
      <c r="F1898" s="93"/>
      <c r="H1898" s="93"/>
      <c r="J1898" s="93"/>
      <c r="L1898" s="93"/>
      <c r="N1898" s="93"/>
      <c r="P1898" s="93"/>
    </row>
    <row r="1899" spans="2:16">
      <c r="B1899" s="93"/>
      <c r="C1899" s="93"/>
      <c r="D1899" s="93"/>
      <c r="F1899" s="93"/>
      <c r="H1899" s="93"/>
      <c r="J1899" s="93"/>
      <c r="L1899" s="93"/>
      <c r="N1899" s="93"/>
      <c r="P1899" s="93"/>
    </row>
    <row r="1900" spans="2:16">
      <c r="B1900" s="93"/>
      <c r="C1900" s="93"/>
      <c r="D1900" s="93"/>
      <c r="F1900" s="93"/>
      <c r="H1900" s="93"/>
      <c r="J1900" s="93"/>
      <c r="L1900" s="93"/>
      <c r="N1900" s="93"/>
      <c r="P1900" s="93"/>
    </row>
    <row r="1901" spans="2:16">
      <c r="B1901" s="93"/>
      <c r="C1901" s="93"/>
      <c r="D1901" s="93"/>
      <c r="F1901" s="93"/>
      <c r="H1901" s="93"/>
      <c r="J1901" s="93"/>
      <c r="L1901" s="93"/>
      <c r="N1901" s="93"/>
      <c r="P1901" s="93"/>
    </row>
    <row r="1902" spans="2:16">
      <c r="B1902" s="93"/>
      <c r="C1902" s="93"/>
      <c r="D1902" s="93"/>
      <c r="F1902" s="93"/>
      <c r="H1902" s="93"/>
      <c r="J1902" s="93"/>
      <c r="L1902" s="93"/>
      <c r="N1902" s="93"/>
      <c r="P1902" s="93"/>
    </row>
    <row r="1903" spans="2:16">
      <c r="B1903" s="93"/>
      <c r="C1903" s="93"/>
      <c r="D1903" s="93"/>
      <c r="F1903" s="93"/>
      <c r="H1903" s="93"/>
      <c r="J1903" s="93"/>
      <c r="L1903" s="93"/>
      <c r="N1903" s="93"/>
      <c r="P1903" s="93"/>
    </row>
    <row r="1904" spans="2:16">
      <c r="B1904" s="93"/>
      <c r="C1904" s="93"/>
      <c r="D1904" s="93"/>
      <c r="F1904" s="93"/>
      <c r="H1904" s="93"/>
      <c r="J1904" s="93"/>
      <c r="L1904" s="93"/>
      <c r="N1904" s="93"/>
      <c r="P1904" s="93"/>
    </row>
    <row r="1905" spans="2:16">
      <c r="B1905" s="93"/>
      <c r="C1905" s="93"/>
      <c r="D1905" s="93"/>
      <c r="F1905" s="93"/>
      <c r="H1905" s="93"/>
      <c r="J1905" s="93"/>
      <c r="L1905" s="93"/>
      <c r="N1905" s="93"/>
      <c r="P1905" s="93"/>
    </row>
    <row r="1906" spans="2:16">
      <c r="B1906" s="93"/>
      <c r="C1906" s="93"/>
      <c r="D1906" s="93"/>
      <c r="F1906" s="93"/>
      <c r="H1906" s="93"/>
      <c r="J1906" s="93"/>
      <c r="L1906" s="93"/>
      <c r="N1906" s="93"/>
      <c r="P1906" s="93"/>
    </row>
    <row r="1907" spans="2:16">
      <c r="B1907" s="93"/>
      <c r="C1907" s="93"/>
      <c r="D1907" s="93"/>
      <c r="F1907" s="93"/>
      <c r="H1907" s="93"/>
      <c r="J1907" s="93"/>
      <c r="L1907" s="93"/>
      <c r="N1907" s="93"/>
      <c r="P1907" s="93"/>
    </row>
    <row r="1908" spans="2:16">
      <c r="B1908" s="93"/>
      <c r="C1908" s="93"/>
      <c r="D1908" s="93"/>
      <c r="F1908" s="93"/>
      <c r="H1908" s="93"/>
      <c r="J1908" s="93"/>
      <c r="L1908" s="93"/>
      <c r="N1908" s="93"/>
      <c r="P1908" s="93"/>
    </row>
    <row r="1909" spans="2:16">
      <c r="B1909" s="93"/>
      <c r="C1909" s="93"/>
      <c r="D1909" s="93"/>
      <c r="F1909" s="93"/>
      <c r="H1909" s="93"/>
      <c r="J1909" s="93"/>
      <c r="L1909" s="93"/>
      <c r="N1909" s="93"/>
      <c r="P1909" s="93"/>
    </row>
    <row r="1910" spans="2:16">
      <c r="B1910" s="93"/>
      <c r="C1910" s="93"/>
      <c r="D1910" s="93"/>
      <c r="F1910" s="93"/>
      <c r="H1910" s="93"/>
      <c r="J1910" s="93"/>
      <c r="L1910" s="93"/>
      <c r="N1910" s="93"/>
      <c r="P1910" s="93"/>
    </row>
    <row r="1911" spans="2:16">
      <c r="B1911" s="93"/>
      <c r="C1911" s="93"/>
      <c r="D1911" s="93"/>
      <c r="F1911" s="93"/>
      <c r="H1911" s="93"/>
      <c r="J1911" s="93"/>
      <c r="L1911" s="93"/>
      <c r="N1911" s="93"/>
      <c r="P1911" s="93"/>
    </row>
    <row r="1912" spans="2:16">
      <c r="B1912" s="93"/>
      <c r="C1912" s="93"/>
      <c r="D1912" s="93"/>
      <c r="F1912" s="93"/>
      <c r="H1912" s="93"/>
      <c r="J1912" s="93"/>
      <c r="L1912" s="93"/>
      <c r="N1912" s="93"/>
      <c r="P1912" s="93"/>
    </row>
    <row r="1913" spans="2:16">
      <c r="B1913" s="93"/>
      <c r="C1913" s="93"/>
      <c r="D1913" s="93"/>
      <c r="F1913" s="93"/>
      <c r="H1913" s="93"/>
      <c r="J1913" s="93"/>
      <c r="L1913" s="93"/>
      <c r="N1913" s="93"/>
      <c r="P1913" s="93"/>
    </row>
    <row r="1914" spans="2:16">
      <c r="B1914" s="93"/>
      <c r="C1914" s="93"/>
      <c r="D1914" s="93"/>
      <c r="F1914" s="93"/>
      <c r="H1914" s="93"/>
      <c r="J1914" s="93"/>
      <c r="L1914" s="93"/>
      <c r="N1914" s="93"/>
      <c r="P1914" s="93"/>
    </row>
    <row r="1915" spans="2:16">
      <c r="B1915" s="93"/>
      <c r="C1915" s="93"/>
      <c r="D1915" s="93"/>
      <c r="F1915" s="93"/>
      <c r="H1915" s="93"/>
      <c r="J1915" s="93"/>
      <c r="L1915" s="93"/>
      <c r="N1915" s="93"/>
      <c r="P1915" s="93"/>
    </row>
    <row r="1916" spans="2:16">
      <c r="B1916" s="93"/>
      <c r="C1916" s="93"/>
      <c r="D1916" s="93"/>
      <c r="F1916" s="93"/>
      <c r="H1916" s="93"/>
      <c r="J1916" s="93"/>
      <c r="L1916" s="93"/>
      <c r="N1916" s="93"/>
      <c r="P1916" s="93"/>
    </row>
    <row r="1917" spans="2:16">
      <c r="B1917" s="93"/>
      <c r="C1917" s="93"/>
      <c r="D1917" s="93"/>
      <c r="F1917" s="93"/>
      <c r="H1917" s="93"/>
      <c r="J1917" s="93"/>
      <c r="L1917" s="93"/>
      <c r="N1917" s="93"/>
      <c r="P1917" s="93"/>
    </row>
    <row r="1918" spans="2:16">
      <c r="B1918" s="93"/>
      <c r="C1918" s="93"/>
      <c r="D1918" s="93"/>
      <c r="F1918" s="93"/>
      <c r="H1918" s="93"/>
      <c r="J1918" s="93"/>
      <c r="L1918" s="93"/>
      <c r="N1918" s="93"/>
      <c r="P1918" s="93"/>
    </row>
    <row r="1919" spans="2:16">
      <c r="B1919" s="93"/>
      <c r="C1919" s="93"/>
      <c r="D1919" s="93"/>
      <c r="F1919" s="93"/>
      <c r="H1919" s="93"/>
      <c r="J1919" s="93"/>
      <c r="L1919" s="93"/>
      <c r="N1919" s="93"/>
      <c r="P1919" s="93"/>
    </row>
    <row r="1920" spans="2:16">
      <c r="B1920" s="93"/>
      <c r="C1920" s="93"/>
      <c r="D1920" s="93"/>
      <c r="F1920" s="93"/>
      <c r="H1920" s="93"/>
      <c r="J1920" s="93"/>
      <c r="L1920" s="93"/>
      <c r="N1920" s="93"/>
      <c r="P1920" s="93"/>
    </row>
    <row r="1921" spans="2:16">
      <c r="B1921" s="93"/>
      <c r="C1921" s="93"/>
      <c r="D1921" s="93"/>
      <c r="F1921" s="93"/>
      <c r="H1921" s="93"/>
      <c r="J1921" s="93"/>
      <c r="L1921" s="93"/>
      <c r="N1921" s="93"/>
      <c r="P1921" s="93"/>
    </row>
    <row r="1922" spans="2:16">
      <c r="B1922" s="93"/>
      <c r="C1922" s="93"/>
      <c r="D1922" s="93"/>
      <c r="F1922" s="93"/>
      <c r="H1922" s="93"/>
      <c r="J1922" s="93"/>
      <c r="L1922" s="93"/>
      <c r="N1922" s="93"/>
      <c r="P1922" s="93"/>
    </row>
    <row r="1923" spans="2:16">
      <c r="B1923" s="93"/>
      <c r="C1923" s="93"/>
      <c r="D1923" s="93"/>
      <c r="F1923" s="93"/>
      <c r="H1923" s="93"/>
      <c r="J1923" s="93"/>
      <c r="L1923" s="93"/>
      <c r="N1923" s="93"/>
      <c r="P1923" s="93"/>
    </row>
    <row r="1924" spans="2:16">
      <c r="B1924" s="93"/>
      <c r="C1924" s="93"/>
      <c r="D1924" s="93"/>
      <c r="F1924" s="93"/>
      <c r="H1924" s="93"/>
      <c r="J1924" s="93"/>
      <c r="L1924" s="93"/>
      <c r="N1924" s="93"/>
      <c r="P1924" s="93"/>
    </row>
    <row r="1925" spans="2:16">
      <c r="B1925" s="93"/>
      <c r="C1925" s="93"/>
      <c r="D1925" s="93"/>
      <c r="F1925" s="93"/>
      <c r="H1925" s="93"/>
      <c r="J1925" s="93"/>
      <c r="L1925" s="93"/>
      <c r="N1925" s="93"/>
      <c r="P1925" s="93"/>
    </row>
    <row r="1926" spans="2:16">
      <c r="B1926" s="93"/>
      <c r="C1926" s="93"/>
      <c r="D1926" s="93"/>
      <c r="F1926" s="93"/>
      <c r="H1926" s="93"/>
      <c r="J1926" s="93"/>
      <c r="L1926" s="93"/>
      <c r="N1926" s="93"/>
      <c r="P1926" s="93"/>
    </row>
    <row r="1927" spans="2:16">
      <c r="B1927" s="93"/>
      <c r="C1927" s="93"/>
      <c r="D1927" s="93"/>
      <c r="F1927" s="93"/>
      <c r="H1927" s="93"/>
      <c r="J1927" s="93"/>
      <c r="L1927" s="93"/>
      <c r="N1927" s="93"/>
      <c r="P1927" s="93"/>
    </row>
    <row r="1928" spans="2:16">
      <c r="B1928" s="93"/>
      <c r="C1928" s="93"/>
      <c r="D1928" s="93"/>
      <c r="F1928" s="93"/>
      <c r="H1928" s="93"/>
      <c r="J1928" s="93"/>
      <c r="L1928" s="93"/>
      <c r="N1928" s="93"/>
      <c r="P1928" s="93"/>
    </row>
    <row r="1929" spans="2:16">
      <c r="B1929" s="93"/>
      <c r="C1929" s="93"/>
      <c r="D1929" s="93"/>
      <c r="F1929" s="93"/>
      <c r="H1929" s="93"/>
      <c r="J1929" s="93"/>
      <c r="L1929" s="93"/>
      <c r="N1929" s="93"/>
      <c r="P1929" s="93"/>
    </row>
    <row r="1930" spans="2:16">
      <c r="B1930" s="93"/>
      <c r="C1930" s="93"/>
      <c r="D1930" s="93"/>
      <c r="F1930" s="93"/>
      <c r="H1930" s="93"/>
      <c r="J1930" s="93"/>
      <c r="L1930" s="93"/>
      <c r="N1930" s="93"/>
      <c r="P1930" s="93"/>
    </row>
    <row r="1931" spans="2:16">
      <c r="B1931" s="93"/>
      <c r="C1931" s="93"/>
      <c r="D1931" s="93"/>
      <c r="F1931" s="93"/>
      <c r="H1931" s="93"/>
      <c r="J1931" s="93"/>
      <c r="L1931" s="93"/>
      <c r="N1931" s="93"/>
      <c r="P1931" s="93"/>
    </row>
    <row r="1932" spans="2:16">
      <c r="B1932" s="93"/>
      <c r="C1932" s="93"/>
      <c r="D1932" s="93"/>
      <c r="F1932" s="93"/>
      <c r="H1932" s="93"/>
      <c r="J1932" s="93"/>
      <c r="L1932" s="93"/>
      <c r="N1932" s="93"/>
      <c r="P1932" s="93"/>
    </row>
    <row r="1933" spans="2:16">
      <c r="B1933" s="93"/>
      <c r="C1933" s="93"/>
      <c r="D1933" s="93"/>
      <c r="F1933" s="93"/>
      <c r="H1933" s="93"/>
      <c r="J1933" s="93"/>
      <c r="L1933" s="93"/>
      <c r="N1933" s="93"/>
      <c r="P1933" s="93"/>
    </row>
    <row r="1934" spans="2:16">
      <c r="B1934" s="93"/>
      <c r="C1934" s="93"/>
      <c r="D1934" s="93"/>
      <c r="F1934" s="93"/>
      <c r="H1934" s="93"/>
      <c r="J1934" s="93"/>
      <c r="L1934" s="93"/>
      <c r="N1934" s="93"/>
      <c r="P1934" s="93"/>
    </row>
    <row r="1935" spans="2:16">
      <c r="B1935" s="93"/>
      <c r="C1935" s="93"/>
      <c r="D1935" s="93"/>
      <c r="F1935" s="93"/>
      <c r="H1935" s="93"/>
      <c r="J1935" s="93"/>
      <c r="L1935" s="93"/>
      <c r="N1935" s="93"/>
      <c r="P1935" s="93"/>
    </row>
    <row r="1936" spans="2:16">
      <c r="B1936" s="93"/>
      <c r="C1936" s="93"/>
      <c r="D1936" s="93"/>
      <c r="F1936" s="93"/>
      <c r="H1936" s="93"/>
      <c r="J1936" s="93"/>
      <c r="L1936" s="93"/>
      <c r="N1936" s="93"/>
      <c r="P1936" s="93"/>
    </row>
    <row r="1937" spans="2:16">
      <c r="B1937" s="93"/>
      <c r="C1937" s="93"/>
      <c r="D1937" s="93"/>
      <c r="F1937" s="93"/>
      <c r="H1937" s="93"/>
      <c r="J1937" s="93"/>
      <c r="L1937" s="93"/>
      <c r="N1937" s="93"/>
      <c r="P1937" s="93"/>
    </row>
    <row r="1938" spans="2:16">
      <c r="B1938" s="93"/>
      <c r="C1938" s="93"/>
      <c r="D1938" s="93"/>
      <c r="F1938" s="93"/>
      <c r="H1938" s="93"/>
      <c r="J1938" s="93"/>
      <c r="L1938" s="93"/>
      <c r="N1938" s="93"/>
      <c r="P1938" s="93"/>
    </row>
    <row r="1939" spans="2:16">
      <c r="B1939" s="93"/>
      <c r="C1939" s="93"/>
      <c r="D1939" s="93"/>
      <c r="F1939" s="93"/>
      <c r="H1939" s="93"/>
      <c r="J1939" s="93"/>
      <c r="L1939" s="93"/>
      <c r="N1939" s="93"/>
      <c r="P1939" s="93"/>
    </row>
    <row r="1940" spans="2:16">
      <c r="B1940" s="93"/>
      <c r="C1940" s="93"/>
      <c r="D1940" s="93"/>
      <c r="F1940" s="93"/>
      <c r="H1940" s="93"/>
      <c r="J1940" s="93"/>
      <c r="L1940" s="93"/>
      <c r="N1940" s="93"/>
      <c r="P1940" s="93"/>
    </row>
    <row r="1941" spans="2:16">
      <c r="B1941" s="93"/>
      <c r="C1941" s="93"/>
      <c r="D1941" s="93"/>
      <c r="F1941" s="93"/>
      <c r="H1941" s="93"/>
      <c r="J1941" s="93"/>
      <c r="L1941" s="93"/>
      <c r="N1941" s="93"/>
      <c r="P1941" s="93"/>
    </row>
    <row r="1942" spans="2:16">
      <c r="B1942" s="93"/>
      <c r="C1942" s="93"/>
      <c r="D1942" s="93"/>
      <c r="F1942" s="93"/>
      <c r="H1942" s="93"/>
      <c r="J1942" s="93"/>
      <c r="L1942" s="93"/>
      <c r="N1942" s="93"/>
      <c r="P1942" s="93"/>
    </row>
    <row r="1943" spans="2:16">
      <c r="B1943" s="93"/>
      <c r="C1943" s="93"/>
      <c r="D1943" s="93"/>
      <c r="F1943" s="93"/>
      <c r="H1943" s="93"/>
      <c r="J1943" s="93"/>
      <c r="L1943" s="93"/>
      <c r="N1943" s="93"/>
      <c r="P1943" s="93"/>
    </row>
    <row r="1944" spans="2:16">
      <c r="B1944" s="93"/>
      <c r="C1944" s="93"/>
      <c r="D1944" s="93"/>
      <c r="F1944" s="93"/>
      <c r="H1944" s="93"/>
      <c r="J1944" s="93"/>
      <c r="L1944" s="93"/>
      <c r="N1944" s="93"/>
      <c r="P1944" s="93"/>
    </row>
    <row r="1945" spans="2:16">
      <c r="B1945" s="93"/>
      <c r="C1945" s="93"/>
      <c r="D1945" s="93"/>
      <c r="F1945" s="93"/>
      <c r="H1945" s="93"/>
      <c r="J1945" s="93"/>
      <c r="L1945" s="93"/>
      <c r="N1945" s="93"/>
      <c r="P1945" s="93"/>
    </row>
    <row r="1946" spans="2:16">
      <c r="B1946" s="93"/>
      <c r="C1946" s="93"/>
      <c r="D1946" s="93"/>
      <c r="F1946" s="93"/>
      <c r="H1946" s="93"/>
      <c r="J1946" s="93"/>
      <c r="L1946" s="93"/>
      <c r="N1946" s="93"/>
      <c r="P1946" s="93"/>
    </row>
    <row r="1947" spans="2:16">
      <c r="B1947" s="93"/>
      <c r="C1947" s="93"/>
      <c r="D1947" s="93"/>
      <c r="F1947" s="93"/>
      <c r="H1947" s="93"/>
      <c r="J1947" s="93"/>
      <c r="L1947" s="93"/>
      <c r="N1947" s="93"/>
      <c r="P1947" s="93"/>
    </row>
    <row r="1948" spans="2:16">
      <c r="B1948" s="93"/>
      <c r="C1948" s="93"/>
      <c r="D1948" s="93"/>
      <c r="F1948" s="93"/>
      <c r="H1948" s="93"/>
      <c r="J1948" s="93"/>
      <c r="L1948" s="93"/>
      <c r="N1948" s="93"/>
      <c r="P1948" s="93"/>
    </row>
    <row r="1949" spans="2:16">
      <c r="B1949" s="93"/>
      <c r="C1949" s="93"/>
      <c r="D1949" s="93"/>
      <c r="F1949" s="93"/>
      <c r="H1949" s="93"/>
      <c r="J1949" s="93"/>
      <c r="L1949" s="93"/>
      <c r="N1949" s="93"/>
      <c r="P1949" s="93"/>
    </row>
    <row r="1950" spans="2:16">
      <c r="B1950" s="93"/>
      <c r="C1950" s="93"/>
      <c r="D1950" s="93"/>
      <c r="F1950" s="93"/>
      <c r="H1950" s="93"/>
      <c r="J1950" s="93"/>
      <c r="L1950" s="93"/>
      <c r="N1950" s="93"/>
      <c r="P1950" s="93"/>
    </row>
    <row r="1951" spans="2:16">
      <c r="B1951" s="93"/>
      <c r="C1951" s="93"/>
      <c r="D1951" s="93"/>
      <c r="F1951" s="93"/>
      <c r="H1951" s="93"/>
      <c r="J1951" s="93"/>
      <c r="L1951" s="93"/>
      <c r="N1951" s="93"/>
      <c r="P1951" s="93"/>
    </row>
    <row r="1952" spans="2:16">
      <c r="B1952" s="93"/>
      <c r="C1952" s="93"/>
      <c r="D1952" s="93"/>
      <c r="F1952" s="93"/>
      <c r="H1952" s="93"/>
      <c r="J1952" s="93"/>
      <c r="L1952" s="93"/>
      <c r="N1952" s="93"/>
      <c r="P1952" s="93"/>
    </row>
    <row r="1953" spans="2:16">
      <c r="B1953" s="93"/>
      <c r="C1953" s="93"/>
      <c r="D1953" s="93"/>
      <c r="F1953" s="93"/>
      <c r="H1953" s="93"/>
      <c r="J1953" s="93"/>
      <c r="L1953" s="93"/>
      <c r="N1953" s="93"/>
      <c r="P1953" s="93"/>
    </row>
    <row r="1954" spans="2:16">
      <c r="B1954" s="93"/>
      <c r="C1954" s="93"/>
      <c r="D1954" s="93"/>
      <c r="F1954" s="93"/>
      <c r="H1954" s="93"/>
      <c r="J1954" s="93"/>
      <c r="L1954" s="93"/>
      <c r="N1954" s="93"/>
      <c r="P1954" s="93"/>
    </row>
    <row r="1955" spans="2:16">
      <c r="B1955" s="93"/>
      <c r="C1955" s="93"/>
      <c r="D1955" s="93"/>
      <c r="F1955" s="93"/>
      <c r="H1955" s="93"/>
      <c r="J1955" s="93"/>
      <c r="L1955" s="93"/>
      <c r="N1955" s="93"/>
      <c r="P1955" s="93"/>
    </row>
    <row r="1956" spans="2:16">
      <c r="B1956" s="93"/>
      <c r="C1956" s="93"/>
      <c r="D1956" s="93"/>
      <c r="F1956" s="93"/>
      <c r="H1956" s="93"/>
      <c r="J1956" s="93"/>
      <c r="L1956" s="93"/>
      <c r="N1956" s="93"/>
      <c r="P1956" s="93"/>
    </row>
    <row r="1957" spans="2:16">
      <c r="B1957" s="93"/>
      <c r="C1957" s="93"/>
      <c r="D1957" s="93"/>
      <c r="F1957" s="93"/>
      <c r="H1957" s="93"/>
      <c r="J1957" s="93"/>
      <c r="L1957" s="93"/>
      <c r="N1957" s="93"/>
      <c r="P1957" s="93"/>
    </row>
    <row r="1958" spans="2:16">
      <c r="B1958" s="93"/>
      <c r="C1958" s="93"/>
      <c r="D1958" s="93"/>
      <c r="F1958" s="93"/>
      <c r="H1958" s="93"/>
      <c r="J1958" s="93"/>
      <c r="L1958" s="93"/>
      <c r="N1958" s="93"/>
      <c r="P1958" s="93"/>
    </row>
    <row r="1959" spans="2:16">
      <c r="B1959" s="93"/>
      <c r="C1959" s="93"/>
      <c r="D1959" s="93"/>
      <c r="F1959" s="93"/>
      <c r="H1959" s="93"/>
      <c r="J1959" s="93"/>
      <c r="L1959" s="93"/>
      <c r="N1959" s="93"/>
      <c r="P1959" s="93"/>
    </row>
    <row r="1960" spans="2:16">
      <c r="B1960" s="93"/>
      <c r="C1960" s="93"/>
      <c r="D1960" s="93"/>
      <c r="F1960" s="93"/>
      <c r="H1960" s="93"/>
      <c r="J1960" s="93"/>
      <c r="L1960" s="93"/>
      <c r="N1960" s="93"/>
      <c r="P1960" s="93"/>
    </row>
    <row r="1961" spans="2:16">
      <c r="B1961" s="93"/>
      <c r="C1961" s="93"/>
      <c r="D1961" s="93"/>
      <c r="F1961" s="93"/>
      <c r="H1961" s="93"/>
      <c r="J1961" s="93"/>
      <c r="L1961" s="93"/>
      <c r="N1961" s="93"/>
      <c r="P1961" s="93"/>
    </row>
    <row r="1962" spans="2:16">
      <c r="B1962" s="93"/>
      <c r="C1962" s="93"/>
      <c r="D1962" s="93"/>
      <c r="F1962" s="93"/>
      <c r="H1962" s="93"/>
      <c r="J1962" s="93"/>
      <c r="L1962" s="93"/>
      <c r="N1962" s="93"/>
      <c r="P1962" s="93"/>
    </row>
    <row r="1963" spans="2:16">
      <c r="B1963" s="93"/>
      <c r="C1963" s="93"/>
      <c r="D1963" s="93"/>
      <c r="F1963" s="93"/>
      <c r="H1963" s="93"/>
      <c r="J1963" s="93"/>
      <c r="L1963" s="93"/>
      <c r="N1963" s="93"/>
      <c r="P1963" s="93"/>
    </row>
    <row r="1964" spans="2:16">
      <c r="B1964" s="93"/>
      <c r="C1964" s="93"/>
      <c r="D1964" s="93"/>
      <c r="F1964" s="93"/>
      <c r="H1964" s="93"/>
      <c r="J1964" s="93"/>
      <c r="L1964" s="93"/>
      <c r="N1964" s="93"/>
      <c r="P1964" s="93"/>
    </row>
    <row r="1965" spans="2:16">
      <c r="B1965" s="93"/>
      <c r="C1965" s="93"/>
      <c r="D1965" s="93"/>
      <c r="F1965" s="93"/>
      <c r="H1965" s="93"/>
      <c r="J1965" s="93"/>
      <c r="L1965" s="93"/>
      <c r="N1965" s="93"/>
      <c r="P1965" s="93"/>
    </row>
    <row r="1966" spans="2:16">
      <c r="B1966" s="93"/>
      <c r="C1966" s="93"/>
      <c r="D1966" s="93"/>
      <c r="F1966" s="93"/>
      <c r="H1966" s="93"/>
      <c r="J1966" s="93"/>
      <c r="L1966" s="93"/>
      <c r="N1966" s="93"/>
      <c r="P1966" s="93"/>
    </row>
    <row r="1967" spans="2:16">
      <c r="B1967" s="93"/>
      <c r="C1967" s="93"/>
      <c r="D1967" s="93"/>
      <c r="F1967" s="93"/>
      <c r="H1967" s="93"/>
      <c r="J1967" s="93"/>
      <c r="L1967" s="93"/>
      <c r="N1967" s="93"/>
      <c r="P1967" s="93"/>
    </row>
    <row r="1968" spans="2:16">
      <c r="B1968" s="93"/>
      <c r="C1968" s="93"/>
      <c r="D1968" s="93"/>
      <c r="F1968" s="93"/>
      <c r="H1968" s="93"/>
      <c r="J1968" s="93"/>
      <c r="L1968" s="93"/>
      <c r="N1968" s="93"/>
      <c r="P1968" s="93"/>
    </row>
    <row r="1969" spans="2:16">
      <c r="B1969" s="93"/>
      <c r="C1969" s="93"/>
      <c r="D1969" s="93"/>
      <c r="F1969" s="93"/>
      <c r="H1969" s="93"/>
      <c r="J1969" s="93"/>
      <c r="L1969" s="93"/>
      <c r="N1969" s="93"/>
      <c r="P1969" s="93"/>
    </row>
    <row r="1970" spans="2:16">
      <c r="B1970" s="93"/>
      <c r="C1970" s="93"/>
      <c r="D1970" s="93"/>
      <c r="F1970" s="93"/>
      <c r="H1970" s="93"/>
      <c r="J1970" s="93"/>
      <c r="L1970" s="93"/>
      <c r="N1970" s="93"/>
      <c r="P1970" s="93"/>
    </row>
    <row r="1971" spans="2:16">
      <c r="B1971" s="93"/>
      <c r="C1971" s="93"/>
      <c r="D1971" s="93"/>
      <c r="F1971" s="93"/>
      <c r="H1971" s="93"/>
      <c r="J1971" s="93"/>
      <c r="L1971" s="93"/>
      <c r="N1971" s="93"/>
      <c r="P1971" s="93"/>
    </row>
    <row r="1972" spans="2:16">
      <c r="B1972" s="93"/>
      <c r="C1972" s="93"/>
      <c r="D1972" s="93"/>
      <c r="F1972" s="93"/>
      <c r="H1972" s="93"/>
      <c r="J1972" s="93"/>
      <c r="L1972" s="93"/>
      <c r="N1972" s="93"/>
      <c r="P1972" s="93"/>
    </row>
    <row r="1973" spans="2:16">
      <c r="B1973" s="93"/>
      <c r="C1973" s="93"/>
      <c r="D1973" s="93"/>
      <c r="F1973" s="93"/>
      <c r="H1973" s="93"/>
      <c r="J1973" s="93"/>
      <c r="L1973" s="93"/>
      <c r="N1973" s="93"/>
      <c r="P1973" s="93"/>
    </row>
    <row r="1974" spans="2:16">
      <c r="B1974" s="93"/>
      <c r="C1974" s="93"/>
      <c r="D1974" s="93"/>
      <c r="F1974" s="93"/>
      <c r="H1974" s="93"/>
      <c r="J1974" s="93"/>
      <c r="L1974" s="93"/>
      <c r="N1974" s="93"/>
      <c r="P1974" s="93"/>
    </row>
    <row r="1975" spans="2:16">
      <c r="B1975" s="93"/>
      <c r="C1975" s="93"/>
      <c r="D1975" s="93"/>
      <c r="F1975" s="93"/>
      <c r="H1975" s="93"/>
      <c r="J1975" s="93"/>
      <c r="L1975" s="93"/>
      <c r="N1975" s="93"/>
      <c r="P1975" s="93"/>
    </row>
    <row r="1976" spans="2:16">
      <c r="B1976" s="93"/>
      <c r="C1976" s="93"/>
      <c r="D1976" s="93"/>
      <c r="F1976" s="93"/>
      <c r="H1976" s="93"/>
      <c r="J1976" s="93"/>
      <c r="L1976" s="93"/>
      <c r="N1976" s="93"/>
      <c r="P1976" s="93"/>
    </row>
    <row r="1977" spans="2:16">
      <c r="B1977" s="93"/>
      <c r="C1977" s="93"/>
      <c r="D1977" s="93"/>
      <c r="F1977" s="93"/>
      <c r="H1977" s="93"/>
      <c r="J1977" s="93"/>
      <c r="L1977" s="93"/>
      <c r="N1977" s="93"/>
      <c r="P1977" s="93"/>
    </row>
    <row r="1978" spans="2:16">
      <c r="B1978" s="93"/>
      <c r="C1978" s="93"/>
      <c r="D1978" s="93"/>
      <c r="F1978" s="93"/>
      <c r="H1978" s="93"/>
      <c r="J1978" s="93"/>
      <c r="L1978" s="93"/>
      <c r="N1978" s="93"/>
      <c r="P1978" s="93"/>
    </row>
    <row r="1979" spans="2:16">
      <c r="B1979" s="93"/>
      <c r="C1979" s="93"/>
      <c r="D1979" s="93"/>
      <c r="F1979" s="93"/>
      <c r="H1979" s="93"/>
      <c r="J1979" s="93"/>
      <c r="L1979" s="93"/>
      <c r="N1979" s="93"/>
      <c r="P1979" s="93"/>
    </row>
    <row r="1980" spans="2:16">
      <c r="B1980" s="93"/>
      <c r="C1980" s="93"/>
      <c r="D1980" s="93"/>
      <c r="F1980" s="93"/>
      <c r="H1980" s="93"/>
      <c r="J1980" s="93"/>
      <c r="L1980" s="93"/>
      <c r="N1980" s="93"/>
      <c r="P1980" s="93"/>
    </row>
    <row r="1981" spans="2:16">
      <c r="B1981" s="93"/>
      <c r="C1981" s="93"/>
      <c r="D1981" s="93"/>
      <c r="F1981" s="93"/>
      <c r="H1981" s="93"/>
      <c r="J1981" s="93"/>
      <c r="L1981" s="93"/>
      <c r="N1981" s="93"/>
      <c r="P1981" s="93"/>
    </row>
    <row r="1982" spans="2:16">
      <c r="B1982" s="93"/>
      <c r="C1982" s="93"/>
      <c r="D1982" s="93"/>
      <c r="F1982" s="93"/>
      <c r="H1982" s="93"/>
      <c r="J1982" s="93"/>
      <c r="L1982" s="93"/>
      <c r="N1982" s="93"/>
      <c r="P1982" s="93"/>
    </row>
    <row r="1983" spans="2:16">
      <c r="B1983" s="93"/>
      <c r="C1983" s="93"/>
      <c r="D1983" s="93"/>
      <c r="F1983" s="93"/>
      <c r="H1983" s="93"/>
      <c r="J1983" s="93"/>
      <c r="L1983" s="93"/>
      <c r="N1983" s="93"/>
      <c r="P1983" s="93"/>
    </row>
    <row r="1984" spans="2:16">
      <c r="B1984" s="93"/>
      <c r="C1984" s="93"/>
      <c r="D1984" s="93"/>
      <c r="F1984" s="93"/>
      <c r="H1984" s="93"/>
      <c r="J1984" s="93"/>
      <c r="L1984" s="93"/>
      <c r="N1984" s="93"/>
      <c r="P1984" s="93"/>
    </row>
    <row r="1985" spans="2:16">
      <c r="B1985" s="93"/>
      <c r="C1985" s="93"/>
      <c r="D1985" s="93"/>
      <c r="F1985" s="93"/>
      <c r="H1985" s="93"/>
      <c r="J1985" s="93"/>
      <c r="L1985" s="93"/>
      <c r="N1985" s="93"/>
      <c r="P1985" s="93"/>
    </row>
    <row r="1986" spans="2:16">
      <c r="B1986" s="93"/>
      <c r="C1986" s="93"/>
      <c r="D1986" s="93"/>
      <c r="F1986" s="93"/>
      <c r="H1986" s="93"/>
      <c r="J1986" s="93"/>
      <c r="L1986" s="93"/>
      <c r="N1986" s="93"/>
      <c r="P1986" s="93"/>
    </row>
    <row r="1987" spans="2:16">
      <c r="B1987" s="93"/>
      <c r="C1987" s="93"/>
      <c r="D1987" s="93"/>
      <c r="F1987" s="93"/>
      <c r="H1987" s="93"/>
      <c r="J1987" s="93"/>
      <c r="L1987" s="93"/>
      <c r="N1987" s="93"/>
      <c r="P1987" s="93"/>
    </row>
    <row r="1988" spans="2:16">
      <c r="B1988" s="93"/>
      <c r="C1988" s="93"/>
      <c r="D1988" s="93"/>
      <c r="F1988" s="93"/>
      <c r="H1988" s="93"/>
      <c r="J1988" s="93"/>
      <c r="L1988" s="93"/>
      <c r="N1988" s="93"/>
      <c r="P1988" s="93"/>
    </row>
    <row r="1989" spans="2:16">
      <c r="B1989" s="93"/>
      <c r="C1989" s="93"/>
      <c r="D1989" s="93"/>
      <c r="F1989" s="93"/>
      <c r="H1989" s="93"/>
      <c r="J1989" s="93"/>
      <c r="L1989" s="93"/>
      <c r="N1989" s="93"/>
      <c r="P1989" s="93"/>
    </row>
    <row r="1990" spans="2:16">
      <c r="B1990" s="93"/>
      <c r="C1990" s="93"/>
      <c r="D1990" s="93"/>
      <c r="F1990" s="93"/>
      <c r="H1990" s="93"/>
      <c r="J1990" s="93"/>
      <c r="L1990" s="93"/>
      <c r="N1990" s="93"/>
      <c r="P1990" s="93"/>
    </row>
    <row r="1991" spans="2:16">
      <c r="B1991" s="93"/>
      <c r="C1991" s="93"/>
      <c r="D1991" s="93"/>
      <c r="F1991" s="93"/>
      <c r="H1991" s="93"/>
      <c r="J1991" s="93"/>
      <c r="L1991" s="93"/>
      <c r="N1991" s="93"/>
      <c r="P1991" s="93"/>
    </row>
    <row r="1992" spans="2:16">
      <c r="B1992" s="93"/>
      <c r="C1992" s="93"/>
      <c r="D1992" s="93"/>
      <c r="F1992" s="93"/>
      <c r="H1992" s="93"/>
      <c r="J1992" s="93"/>
      <c r="L1992" s="93"/>
      <c r="N1992" s="93"/>
      <c r="P1992" s="93"/>
    </row>
    <row r="1993" spans="2:16">
      <c r="B1993" s="93"/>
      <c r="C1993" s="93"/>
      <c r="D1993" s="93"/>
      <c r="F1993" s="93"/>
      <c r="H1993" s="93"/>
      <c r="J1993" s="93"/>
      <c r="L1993" s="93"/>
      <c r="N1993" s="93"/>
      <c r="P1993" s="93"/>
    </row>
    <row r="1994" spans="2:16">
      <c r="B1994" s="93"/>
      <c r="C1994" s="93"/>
      <c r="D1994" s="93"/>
      <c r="F1994" s="93"/>
      <c r="H1994" s="93"/>
      <c r="J1994" s="93"/>
      <c r="L1994" s="93"/>
      <c r="N1994" s="93"/>
      <c r="P1994" s="93"/>
    </row>
    <row r="1995" spans="2:16">
      <c r="B1995" s="93"/>
      <c r="C1995" s="93"/>
      <c r="D1995" s="93"/>
      <c r="F1995" s="93"/>
      <c r="H1995" s="93"/>
      <c r="J1995" s="93"/>
      <c r="L1995" s="93"/>
      <c r="N1995" s="93"/>
      <c r="P1995" s="93"/>
    </row>
    <row r="1996" spans="2:16">
      <c r="B1996" s="93"/>
      <c r="C1996" s="93"/>
      <c r="D1996" s="93"/>
      <c r="F1996" s="93"/>
      <c r="H1996" s="93"/>
      <c r="J1996" s="93"/>
      <c r="L1996" s="93"/>
      <c r="N1996" s="93"/>
      <c r="P1996" s="93"/>
    </row>
    <row r="1997" spans="2:16">
      <c r="B1997" s="93"/>
      <c r="C1997" s="93"/>
      <c r="D1997" s="93"/>
      <c r="F1997" s="93"/>
      <c r="H1997" s="93"/>
      <c r="J1997" s="93"/>
      <c r="L1997" s="93"/>
      <c r="N1997" s="93"/>
      <c r="P1997" s="93"/>
    </row>
    <row r="1998" spans="2:16">
      <c r="B1998" s="93"/>
      <c r="C1998" s="93"/>
      <c r="D1998" s="93"/>
      <c r="F1998" s="93"/>
      <c r="H1998" s="93"/>
      <c r="J1998" s="93"/>
      <c r="L1998" s="93"/>
      <c r="N1998" s="93"/>
      <c r="P1998" s="93"/>
    </row>
    <row r="1999" spans="2:16">
      <c r="B1999" s="93"/>
      <c r="C1999" s="93"/>
      <c r="D1999" s="93"/>
      <c r="F1999" s="93"/>
      <c r="H1999" s="93"/>
      <c r="J1999" s="93"/>
      <c r="L1999" s="93"/>
      <c r="N1999" s="93"/>
      <c r="P1999" s="93"/>
    </row>
    <row r="2000" spans="2:16">
      <c r="B2000" s="93"/>
      <c r="C2000" s="93"/>
      <c r="D2000" s="93"/>
      <c r="F2000" s="93"/>
      <c r="H2000" s="93"/>
      <c r="J2000" s="93"/>
      <c r="L2000" s="93"/>
      <c r="N2000" s="93"/>
      <c r="P2000" s="93"/>
    </row>
    <row r="2001" spans="2:16">
      <c r="B2001" s="93"/>
      <c r="C2001" s="93"/>
      <c r="D2001" s="93"/>
      <c r="F2001" s="93"/>
      <c r="H2001" s="93"/>
      <c r="J2001" s="93"/>
      <c r="L2001" s="93"/>
      <c r="N2001" s="93"/>
      <c r="P2001" s="93"/>
    </row>
    <row r="2002" spans="2:16">
      <c r="B2002" s="93"/>
      <c r="C2002" s="93"/>
      <c r="D2002" s="93"/>
      <c r="F2002" s="93"/>
      <c r="H2002" s="93"/>
      <c r="J2002" s="93"/>
      <c r="L2002" s="93"/>
      <c r="N2002" s="93"/>
      <c r="P2002" s="93"/>
    </row>
    <row r="2003" spans="2:16">
      <c r="B2003" s="93"/>
      <c r="C2003" s="93"/>
      <c r="D2003" s="93"/>
      <c r="F2003" s="93"/>
      <c r="H2003" s="93"/>
      <c r="J2003" s="93"/>
      <c r="L2003" s="93"/>
      <c r="N2003" s="93"/>
      <c r="P2003" s="93"/>
    </row>
    <row r="2004" spans="2:16">
      <c r="B2004" s="93"/>
      <c r="C2004" s="93"/>
      <c r="D2004" s="93"/>
      <c r="F2004" s="93"/>
      <c r="H2004" s="93"/>
      <c r="J2004" s="93"/>
      <c r="L2004" s="93"/>
      <c r="N2004" s="93"/>
      <c r="P2004" s="93"/>
    </row>
    <row r="2005" spans="2:16">
      <c r="B2005" s="93"/>
      <c r="C2005" s="93"/>
      <c r="D2005" s="93"/>
      <c r="F2005" s="93"/>
      <c r="H2005" s="93"/>
      <c r="J2005" s="93"/>
      <c r="L2005" s="93"/>
      <c r="N2005" s="93"/>
      <c r="P2005" s="93"/>
    </row>
    <row r="2006" spans="2:16">
      <c r="B2006" s="93"/>
      <c r="C2006" s="93"/>
      <c r="D2006" s="93"/>
      <c r="F2006" s="93"/>
      <c r="H2006" s="93"/>
      <c r="J2006" s="93"/>
      <c r="L2006" s="93"/>
      <c r="N2006" s="93"/>
      <c r="P2006" s="93"/>
    </row>
    <row r="2007" spans="2:16">
      <c r="B2007" s="93"/>
      <c r="C2007" s="93"/>
      <c r="D2007" s="93"/>
      <c r="F2007" s="93"/>
      <c r="H2007" s="93"/>
      <c r="J2007" s="93"/>
      <c r="L2007" s="93"/>
      <c r="N2007" s="93"/>
      <c r="P2007" s="93"/>
    </row>
    <row r="2008" spans="2:16">
      <c r="B2008" s="93"/>
      <c r="C2008" s="93"/>
      <c r="D2008" s="93"/>
      <c r="F2008" s="93"/>
      <c r="H2008" s="93"/>
      <c r="J2008" s="93"/>
      <c r="L2008" s="93"/>
      <c r="N2008" s="93"/>
      <c r="P2008" s="93"/>
    </row>
    <row r="2009" spans="2:16">
      <c r="B2009" s="93"/>
      <c r="C2009" s="93"/>
      <c r="D2009" s="93"/>
      <c r="F2009" s="93"/>
      <c r="H2009" s="93"/>
      <c r="J2009" s="93"/>
      <c r="L2009" s="93"/>
      <c r="N2009" s="93"/>
      <c r="P2009" s="93"/>
    </row>
    <row r="2010" spans="2:16">
      <c r="B2010" s="93"/>
      <c r="C2010" s="93"/>
      <c r="D2010" s="93"/>
      <c r="F2010" s="93"/>
      <c r="H2010" s="93"/>
      <c r="J2010" s="93"/>
      <c r="L2010" s="93"/>
      <c r="N2010" s="93"/>
      <c r="P2010" s="93"/>
    </row>
    <row r="2011" spans="2:16">
      <c r="B2011" s="93"/>
      <c r="C2011" s="93"/>
      <c r="D2011" s="93"/>
      <c r="F2011" s="93"/>
      <c r="H2011" s="93"/>
      <c r="J2011" s="93"/>
      <c r="L2011" s="93"/>
      <c r="N2011" s="93"/>
      <c r="P2011" s="93"/>
    </row>
    <row r="2012" spans="2:16">
      <c r="B2012" s="93"/>
      <c r="C2012" s="93"/>
      <c r="D2012" s="93"/>
      <c r="F2012" s="93"/>
      <c r="H2012" s="93"/>
      <c r="J2012" s="93"/>
      <c r="L2012" s="93"/>
      <c r="N2012" s="93"/>
      <c r="P2012" s="93"/>
    </row>
    <row r="2013" spans="2:16">
      <c r="B2013" s="93"/>
      <c r="C2013" s="93"/>
      <c r="D2013" s="93"/>
      <c r="F2013" s="93"/>
      <c r="H2013" s="93"/>
      <c r="J2013" s="93"/>
      <c r="L2013" s="93"/>
      <c r="N2013" s="93"/>
      <c r="P2013" s="93"/>
    </row>
    <row r="2014" spans="2:16">
      <c r="B2014" s="93"/>
      <c r="C2014" s="93"/>
      <c r="D2014" s="93"/>
      <c r="F2014" s="93"/>
      <c r="H2014" s="93"/>
      <c r="J2014" s="93"/>
      <c r="L2014" s="93"/>
      <c r="N2014" s="93"/>
      <c r="P2014" s="93"/>
    </row>
    <row r="2015" spans="2:16">
      <c r="B2015" s="93"/>
      <c r="C2015" s="93"/>
      <c r="D2015" s="93"/>
      <c r="F2015" s="93"/>
      <c r="H2015" s="93"/>
      <c r="J2015" s="93"/>
      <c r="L2015" s="93"/>
      <c r="N2015" s="93"/>
      <c r="P2015" s="93"/>
    </row>
    <row r="2016" spans="2:16">
      <c r="B2016" s="93"/>
      <c r="C2016" s="93"/>
      <c r="D2016" s="93"/>
      <c r="F2016" s="93"/>
      <c r="H2016" s="93"/>
      <c r="J2016" s="93"/>
      <c r="L2016" s="93"/>
      <c r="N2016" s="93"/>
      <c r="P2016" s="93"/>
    </row>
    <row r="2017" spans="2:16">
      <c r="B2017" s="93"/>
      <c r="C2017" s="93"/>
      <c r="D2017" s="93"/>
      <c r="F2017" s="93"/>
      <c r="H2017" s="93"/>
      <c r="J2017" s="93"/>
      <c r="L2017" s="93"/>
      <c r="N2017" s="93"/>
      <c r="P2017" s="93"/>
    </row>
    <row r="2018" spans="2:16">
      <c r="B2018" s="93"/>
      <c r="C2018" s="93"/>
      <c r="D2018" s="93"/>
      <c r="F2018" s="93"/>
      <c r="H2018" s="93"/>
      <c r="J2018" s="93"/>
      <c r="L2018" s="93"/>
      <c r="N2018" s="93"/>
      <c r="P2018" s="93"/>
    </row>
    <row r="2019" spans="2:16">
      <c r="B2019" s="93"/>
      <c r="C2019" s="93"/>
      <c r="D2019" s="93"/>
      <c r="F2019" s="93"/>
      <c r="H2019" s="93"/>
      <c r="J2019" s="93"/>
      <c r="L2019" s="93"/>
      <c r="N2019" s="93"/>
      <c r="P2019" s="93"/>
    </row>
    <row r="2020" spans="2:16">
      <c r="B2020" s="93"/>
      <c r="C2020" s="93"/>
      <c r="D2020" s="93"/>
      <c r="F2020" s="93"/>
      <c r="H2020" s="93"/>
      <c r="J2020" s="93"/>
      <c r="L2020" s="93"/>
      <c r="N2020" s="93"/>
      <c r="P2020" s="93"/>
    </row>
    <row r="2021" spans="2:16">
      <c r="B2021" s="93"/>
      <c r="C2021" s="93"/>
      <c r="D2021" s="93"/>
      <c r="F2021" s="93"/>
      <c r="H2021" s="93"/>
      <c r="J2021" s="93"/>
      <c r="L2021" s="93"/>
      <c r="N2021" s="93"/>
      <c r="P2021" s="93"/>
    </row>
    <row r="2022" spans="2:16">
      <c r="B2022" s="93"/>
      <c r="C2022" s="93"/>
      <c r="D2022" s="93"/>
      <c r="F2022" s="93"/>
      <c r="H2022" s="93"/>
      <c r="J2022" s="93"/>
      <c r="L2022" s="93"/>
      <c r="N2022" s="93"/>
      <c r="P2022" s="93"/>
    </row>
    <row r="2023" spans="2:16">
      <c r="B2023" s="93"/>
      <c r="C2023" s="93"/>
      <c r="D2023" s="93"/>
      <c r="F2023" s="93"/>
      <c r="H2023" s="93"/>
      <c r="J2023" s="93"/>
      <c r="L2023" s="93"/>
      <c r="N2023" s="93"/>
      <c r="P2023" s="93"/>
    </row>
    <row r="2024" spans="2:16">
      <c r="B2024" s="93"/>
      <c r="C2024" s="93"/>
      <c r="D2024" s="93"/>
      <c r="F2024" s="93"/>
      <c r="H2024" s="93"/>
      <c r="J2024" s="93"/>
      <c r="L2024" s="93"/>
      <c r="N2024" s="93"/>
      <c r="P2024" s="93"/>
    </row>
    <row r="2025" spans="2:16">
      <c r="B2025" s="93"/>
      <c r="C2025" s="93"/>
      <c r="D2025" s="93"/>
      <c r="F2025" s="93"/>
      <c r="H2025" s="93"/>
      <c r="J2025" s="93"/>
      <c r="L2025" s="93"/>
      <c r="N2025" s="93"/>
      <c r="P2025" s="93"/>
    </row>
    <row r="2026" spans="2:16">
      <c r="B2026" s="93"/>
      <c r="C2026" s="93"/>
      <c r="D2026" s="93"/>
      <c r="F2026" s="93"/>
      <c r="H2026" s="93"/>
      <c r="J2026" s="93"/>
      <c r="L2026" s="93"/>
      <c r="N2026" s="93"/>
      <c r="P2026" s="93"/>
    </row>
    <row r="2027" spans="2:16">
      <c r="B2027" s="93"/>
      <c r="C2027" s="93"/>
      <c r="D2027" s="93"/>
      <c r="F2027" s="93"/>
      <c r="H2027" s="93"/>
      <c r="J2027" s="93"/>
      <c r="L2027" s="93"/>
      <c r="N2027" s="93"/>
      <c r="P2027" s="93"/>
    </row>
    <row r="2028" spans="2:16">
      <c r="B2028" s="93"/>
      <c r="C2028" s="93"/>
      <c r="D2028" s="93"/>
      <c r="F2028" s="93"/>
      <c r="H2028" s="93"/>
      <c r="J2028" s="93"/>
      <c r="L2028" s="93"/>
      <c r="N2028" s="93"/>
      <c r="P2028" s="93"/>
    </row>
    <row r="2029" spans="2:16">
      <c r="B2029" s="93"/>
      <c r="C2029" s="93"/>
      <c r="D2029" s="93"/>
      <c r="F2029" s="93"/>
      <c r="H2029" s="93"/>
      <c r="J2029" s="93"/>
      <c r="L2029" s="93"/>
      <c r="N2029" s="93"/>
      <c r="P2029" s="93"/>
    </row>
    <row r="2030" spans="2:16">
      <c r="B2030" s="93"/>
      <c r="C2030" s="93"/>
      <c r="D2030" s="93"/>
      <c r="F2030" s="93"/>
      <c r="H2030" s="93"/>
      <c r="J2030" s="93"/>
      <c r="L2030" s="93"/>
      <c r="N2030" s="93"/>
      <c r="P2030" s="93"/>
    </row>
    <row r="2031" spans="2:16">
      <c r="B2031" s="93"/>
      <c r="C2031" s="93"/>
      <c r="D2031" s="93"/>
      <c r="F2031" s="93"/>
      <c r="H2031" s="93"/>
      <c r="J2031" s="93"/>
      <c r="L2031" s="93"/>
      <c r="N2031" s="93"/>
      <c r="P2031" s="93"/>
    </row>
    <row r="2032" spans="2:16">
      <c r="B2032" s="93"/>
      <c r="C2032" s="93"/>
      <c r="D2032" s="93"/>
      <c r="F2032" s="93"/>
      <c r="H2032" s="93"/>
      <c r="J2032" s="93"/>
      <c r="L2032" s="93"/>
      <c r="N2032" s="93"/>
      <c r="P2032" s="93"/>
    </row>
    <row r="2033" spans="2:16">
      <c r="B2033" s="93"/>
      <c r="C2033" s="93"/>
      <c r="D2033" s="93"/>
      <c r="F2033" s="93"/>
      <c r="H2033" s="93"/>
      <c r="J2033" s="93"/>
      <c r="L2033" s="93"/>
      <c r="N2033" s="93"/>
      <c r="P2033" s="93"/>
    </row>
    <row r="2034" spans="2:16">
      <c r="B2034" s="93"/>
      <c r="C2034" s="93"/>
      <c r="D2034" s="93"/>
      <c r="F2034" s="93"/>
      <c r="H2034" s="93"/>
      <c r="J2034" s="93"/>
      <c r="L2034" s="93"/>
      <c r="N2034" s="93"/>
      <c r="P2034" s="93"/>
    </row>
    <row r="2035" spans="2:16">
      <c r="B2035" s="93"/>
      <c r="C2035" s="93"/>
      <c r="D2035" s="93"/>
      <c r="F2035" s="93"/>
      <c r="H2035" s="93"/>
      <c r="J2035" s="93"/>
      <c r="L2035" s="93"/>
      <c r="N2035" s="93"/>
      <c r="P2035" s="93"/>
    </row>
    <row r="2036" spans="2:16">
      <c r="B2036" s="93"/>
      <c r="C2036" s="93"/>
      <c r="D2036" s="93"/>
      <c r="F2036" s="93"/>
      <c r="H2036" s="93"/>
      <c r="J2036" s="93"/>
      <c r="L2036" s="93"/>
      <c r="N2036" s="93"/>
      <c r="P2036" s="93"/>
    </row>
    <row r="2037" spans="2:16">
      <c r="B2037" s="93"/>
      <c r="C2037" s="93"/>
      <c r="D2037" s="93"/>
      <c r="F2037" s="93"/>
      <c r="H2037" s="93"/>
      <c r="J2037" s="93"/>
      <c r="L2037" s="93"/>
      <c r="N2037" s="93"/>
      <c r="P2037" s="93"/>
    </row>
    <row r="2038" spans="2:16">
      <c r="B2038" s="93"/>
      <c r="C2038" s="93"/>
      <c r="D2038" s="93"/>
      <c r="F2038" s="93"/>
      <c r="H2038" s="93"/>
      <c r="J2038" s="93"/>
      <c r="L2038" s="93"/>
      <c r="N2038" s="93"/>
      <c r="P2038" s="93"/>
    </row>
    <row r="2039" spans="2:16">
      <c r="B2039" s="93"/>
      <c r="C2039" s="93"/>
      <c r="D2039" s="93"/>
      <c r="F2039" s="93"/>
      <c r="H2039" s="93"/>
      <c r="J2039" s="93"/>
      <c r="L2039" s="93"/>
      <c r="N2039" s="93"/>
      <c r="P2039" s="93"/>
    </row>
    <row r="2040" spans="2:16">
      <c r="B2040" s="93"/>
      <c r="C2040" s="93"/>
      <c r="D2040" s="93"/>
      <c r="F2040" s="93"/>
      <c r="H2040" s="93"/>
      <c r="J2040" s="93"/>
      <c r="L2040" s="93"/>
      <c r="N2040" s="93"/>
      <c r="P2040" s="93"/>
    </row>
    <row r="2041" spans="2:16">
      <c r="B2041" s="93"/>
      <c r="C2041" s="93"/>
      <c r="D2041" s="93"/>
      <c r="F2041" s="93"/>
      <c r="H2041" s="93"/>
      <c r="J2041" s="93"/>
      <c r="L2041" s="93"/>
      <c r="N2041" s="93"/>
      <c r="P2041" s="93"/>
    </row>
    <row r="2042" spans="2:16">
      <c r="B2042" s="93"/>
      <c r="C2042" s="93"/>
      <c r="D2042" s="93"/>
      <c r="F2042" s="93"/>
      <c r="H2042" s="93"/>
      <c r="J2042" s="93"/>
      <c r="L2042" s="93"/>
      <c r="N2042" s="93"/>
      <c r="P2042" s="93"/>
    </row>
    <row r="2043" spans="2:16">
      <c r="B2043" s="93"/>
      <c r="C2043" s="93"/>
      <c r="D2043" s="93"/>
      <c r="F2043" s="93"/>
      <c r="H2043" s="93"/>
      <c r="J2043" s="93"/>
      <c r="L2043" s="93"/>
      <c r="N2043" s="93"/>
      <c r="P2043" s="93"/>
    </row>
    <row r="2044" spans="2:16">
      <c r="B2044" s="93"/>
      <c r="C2044" s="93"/>
      <c r="D2044" s="93"/>
      <c r="F2044" s="93"/>
      <c r="H2044" s="93"/>
      <c r="J2044" s="93"/>
      <c r="L2044" s="93"/>
      <c r="N2044" s="93"/>
      <c r="P2044" s="93"/>
    </row>
    <row r="2045" spans="2:16">
      <c r="B2045" s="93"/>
      <c r="C2045" s="93"/>
      <c r="D2045" s="93"/>
      <c r="F2045" s="93"/>
      <c r="H2045" s="93"/>
      <c r="J2045" s="93"/>
      <c r="L2045" s="93"/>
      <c r="N2045" s="93"/>
      <c r="P2045" s="93"/>
    </row>
    <row r="2046" spans="2:16">
      <c r="B2046" s="93"/>
      <c r="C2046" s="93"/>
      <c r="D2046" s="93"/>
      <c r="F2046" s="93"/>
      <c r="H2046" s="93"/>
      <c r="J2046" s="93"/>
      <c r="L2046" s="93"/>
      <c r="N2046" s="93"/>
      <c r="P2046" s="93"/>
    </row>
    <row r="2047" spans="2:16">
      <c r="B2047" s="93"/>
      <c r="C2047" s="93"/>
      <c r="D2047" s="93"/>
      <c r="F2047" s="93"/>
      <c r="H2047" s="93"/>
      <c r="J2047" s="93"/>
      <c r="L2047" s="93"/>
      <c r="N2047" s="93"/>
      <c r="P2047" s="93"/>
    </row>
    <row r="2048" spans="2:16">
      <c r="B2048" s="93"/>
      <c r="C2048" s="93"/>
      <c r="D2048" s="93"/>
      <c r="F2048" s="93"/>
      <c r="H2048" s="93"/>
      <c r="J2048" s="93"/>
      <c r="L2048" s="93"/>
      <c r="N2048" s="93"/>
      <c r="P2048" s="93"/>
    </row>
    <row r="2049" spans="2:16">
      <c r="B2049" s="93"/>
      <c r="C2049" s="93"/>
      <c r="D2049" s="93"/>
      <c r="F2049" s="93"/>
      <c r="H2049" s="93"/>
      <c r="J2049" s="93"/>
      <c r="L2049" s="93"/>
      <c r="N2049" s="93"/>
      <c r="P2049" s="93"/>
    </row>
    <row r="2050" spans="2:16">
      <c r="B2050" s="93"/>
      <c r="C2050" s="93"/>
      <c r="D2050" s="93"/>
      <c r="F2050" s="93"/>
      <c r="H2050" s="93"/>
      <c r="J2050" s="93"/>
      <c r="L2050" s="93"/>
      <c r="N2050" s="93"/>
      <c r="P2050" s="93"/>
    </row>
    <row r="2051" spans="2:16">
      <c r="B2051" s="93"/>
      <c r="C2051" s="93"/>
      <c r="D2051" s="93"/>
      <c r="F2051" s="93"/>
      <c r="H2051" s="93"/>
      <c r="J2051" s="93"/>
      <c r="L2051" s="93"/>
      <c r="N2051" s="93"/>
      <c r="P2051" s="93"/>
    </row>
    <row r="2052" spans="2:16">
      <c r="B2052" s="93"/>
      <c r="C2052" s="93"/>
      <c r="D2052" s="93"/>
      <c r="F2052" s="93"/>
      <c r="H2052" s="93"/>
      <c r="J2052" s="93"/>
      <c r="L2052" s="93"/>
      <c r="N2052" s="93"/>
      <c r="P2052" s="93"/>
    </row>
    <row r="2053" spans="2:16">
      <c r="B2053" s="93"/>
      <c r="C2053" s="93"/>
      <c r="D2053" s="93"/>
      <c r="F2053" s="93"/>
      <c r="H2053" s="93"/>
      <c r="J2053" s="93"/>
      <c r="L2053" s="93"/>
      <c r="N2053" s="93"/>
      <c r="P2053" s="93"/>
    </row>
    <row r="2054" spans="2:16">
      <c r="B2054" s="93"/>
      <c r="C2054" s="93"/>
      <c r="D2054" s="93"/>
      <c r="F2054" s="93"/>
      <c r="H2054" s="93"/>
      <c r="J2054" s="93"/>
      <c r="L2054" s="93"/>
      <c r="N2054" s="93"/>
      <c r="P2054" s="93"/>
    </row>
    <row r="2055" spans="2:16">
      <c r="B2055" s="93"/>
      <c r="C2055" s="93"/>
      <c r="D2055" s="93"/>
      <c r="F2055" s="93"/>
      <c r="H2055" s="93"/>
      <c r="J2055" s="93"/>
      <c r="L2055" s="93"/>
      <c r="N2055" s="93"/>
      <c r="P2055" s="93"/>
    </row>
    <row r="2056" spans="2:16">
      <c r="B2056" s="93"/>
      <c r="C2056" s="93"/>
      <c r="D2056" s="93"/>
      <c r="F2056" s="93"/>
      <c r="H2056" s="93"/>
      <c r="J2056" s="93"/>
      <c r="L2056" s="93"/>
      <c r="N2056" s="93"/>
      <c r="P2056" s="93"/>
    </row>
    <row r="2057" spans="2:16">
      <c r="B2057" s="93"/>
      <c r="C2057" s="93"/>
      <c r="D2057" s="93"/>
      <c r="F2057" s="93"/>
      <c r="H2057" s="93"/>
      <c r="J2057" s="93"/>
      <c r="L2057" s="93"/>
      <c r="N2057" s="93"/>
      <c r="P2057" s="93"/>
    </row>
    <row r="2058" spans="2:16">
      <c r="B2058" s="93"/>
      <c r="C2058" s="93"/>
      <c r="D2058" s="93"/>
      <c r="F2058" s="93"/>
      <c r="H2058" s="93"/>
      <c r="J2058" s="93"/>
      <c r="L2058" s="93"/>
      <c r="N2058" s="93"/>
      <c r="P2058" s="93"/>
    </row>
    <row r="2059" spans="2:16">
      <c r="B2059" s="93"/>
      <c r="C2059" s="93"/>
      <c r="D2059" s="93"/>
      <c r="F2059" s="93"/>
      <c r="H2059" s="93"/>
      <c r="J2059" s="93"/>
      <c r="L2059" s="93"/>
      <c r="N2059" s="93"/>
      <c r="P2059" s="93"/>
    </row>
    <row r="2060" spans="2:16">
      <c r="B2060" s="93"/>
      <c r="C2060" s="93"/>
      <c r="D2060" s="93"/>
      <c r="F2060" s="93"/>
      <c r="H2060" s="93"/>
      <c r="J2060" s="93"/>
      <c r="L2060" s="93"/>
      <c r="N2060" s="93"/>
      <c r="P2060" s="93"/>
    </row>
    <row r="2061" spans="2:16">
      <c r="B2061" s="93"/>
      <c r="C2061" s="93"/>
      <c r="D2061" s="93"/>
      <c r="F2061" s="93"/>
      <c r="H2061" s="93"/>
      <c r="J2061" s="93"/>
      <c r="L2061" s="93"/>
      <c r="N2061" s="93"/>
      <c r="P2061" s="93"/>
    </row>
    <row r="2062" spans="2:16">
      <c r="B2062" s="93"/>
      <c r="C2062" s="93"/>
      <c r="D2062" s="93"/>
      <c r="F2062" s="93"/>
      <c r="H2062" s="93"/>
      <c r="J2062" s="93"/>
      <c r="L2062" s="93"/>
      <c r="N2062" s="93"/>
      <c r="P2062" s="93"/>
    </row>
    <row r="2063" spans="2:16">
      <c r="B2063" s="93"/>
      <c r="C2063" s="93"/>
      <c r="D2063" s="93"/>
      <c r="F2063" s="93"/>
      <c r="H2063" s="93"/>
      <c r="J2063" s="93"/>
      <c r="L2063" s="93"/>
      <c r="N2063" s="93"/>
      <c r="P2063" s="93"/>
    </row>
    <row r="2064" spans="2:16">
      <c r="B2064" s="93"/>
      <c r="C2064" s="93"/>
      <c r="D2064" s="93"/>
      <c r="F2064" s="93"/>
      <c r="H2064" s="93"/>
      <c r="J2064" s="93"/>
      <c r="L2064" s="93"/>
      <c r="N2064" s="93"/>
      <c r="P2064" s="93"/>
    </row>
    <row r="2065" spans="2:16">
      <c r="B2065" s="93"/>
      <c r="C2065" s="93"/>
      <c r="D2065" s="93"/>
      <c r="F2065" s="93"/>
      <c r="H2065" s="93"/>
      <c r="J2065" s="93"/>
      <c r="L2065" s="93"/>
      <c r="N2065" s="93"/>
      <c r="P2065" s="93"/>
    </row>
    <row r="2066" spans="2:16">
      <c r="B2066" s="93"/>
      <c r="C2066" s="93"/>
      <c r="D2066" s="93"/>
      <c r="F2066" s="93"/>
      <c r="H2066" s="93"/>
      <c r="J2066" s="93"/>
      <c r="L2066" s="93"/>
      <c r="N2066" s="93"/>
      <c r="P2066" s="93"/>
    </row>
    <row r="2067" spans="2:16">
      <c r="B2067" s="93"/>
      <c r="C2067" s="93"/>
      <c r="D2067" s="93"/>
      <c r="F2067" s="93"/>
      <c r="H2067" s="93"/>
      <c r="J2067" s="93"/>
      <c r="L2067" s="93"/>
      <c r="N2067" s="93"/>
      <c r="P2067" s="93"/>
    </row>
    <row r="2068" spans="2:16">
      <c r="B2068" s="93"/>
      <c r="C2068" s="93"/>
      <c r="D2068" s="93"/>
      <c r="F2068" s="93"/>
      <c r="H2068" s="93"/>
      <c r="J2068" s="93"/>
      <c r="L2068" s="93"/>
      <c r="N2068" s="93"/>
      <c r="P2068" s="93"/>
    </row>
    <row r="2069" spans="2:16">
      <c r="B2069" s="93"/>
      <c r="C2069" s="93"/>
      <c r="D2069" s="93"/>
      <c r="F2069" s="93"/>
      <c r="H2069" s="93"/>
      <c r="J2069" s="93"/>
      <c r="L2069" s="93"/>
      <c r="N2069" s="93"/>
      <c r="P2069" s="93"/>
    </row>
    <row r="2070" spans="2:16">
      <c r="B2070" s="93"/>
      <c r="C2070" s="93"/>
      <c r="D2070" s="93"/>
      <c r="F2070" s="93"/>
      <c r="H2070" s="93"/>
      <c r="J2070" s="93"/>
      <c r="L2070" s="93"/>
      <c r="N2070" s="93"/>
      <c r="P2070" s="93"/>
    </row>
    <row r="2071" spans="2:16">
      <c r="B2071" s="93"/>
      <c r="C2071" s="93"/>
      <c r="D2071" s="93"/>
      <c r="F2071" s="93"/>
      <c r="H2071" s="93"/>
      <c r="J2071" s="93"/>
      <c r="L2071" s="93"/>
      <c r="N2071" s="93"/>
      <c r="P2071" s="93"/>
    </row>
    <row r="2072" spans="2:16">
      <c r="B2072" s="93"/>
      <c r="C2072" s="93"/>
      <c r="D2072" s="93"/>
      <c r="F2072" s="93"/>
      <c r="H2072" s="93"/>
      <c r="J2072" s="93"/>
      <c r="L2072" s="93"/>
      <c r="N2072" s="93"/>
      <c r="P2072" s="93"/>
    </row>
    <row r="2073" spans="2:16">
      <c r="B2073" s="93"/>
      <c r="C2073" s="93"/>
      <c r="D2073" s="93"/>
      <c r="F2073" s="93"/>
      <c r="H2073" s="93"/>
      <c r="J2073" s="93"/>
      <c r="L2073" s="93"/>
      <c r="N2073" s="93"/>
      <c r="P2073" s="93"/>
    </row>
    <row r="2074" spans="2:16">
      <c r="B2074" s="93"/>
      <c r="C2074" s="93"/>
      <c r="D2074" s="93"/>
      <c r="F2074" s="93"/>
      <c r="H2074" s="93"/>
      <c r="J2074" s="93"/>
      <c r="L2074" s="93"/>
      <c r="N2074" s="93"/>
      <c r="P2074" s="93"/>
    </row>
    <row r="2075" spans="2:16">
      <c r="B2075" s="93"/>
      <c r="C2075" s="93"/>
      <c r="D2075" s="93"/>
      <c r="F2075" s="93"/>
      <c r="H2075" s="93"/>
      <c r="J2075" s="93"/>
      <c r="L2075" s="93"/>
      <c r="N2075" s="93"/>
      <c r="P2075" s="93"/>
    </row>
    <row r="2076" spans="2:16">
      <c r="B2076" s="93"/>
      <c r="C2076" s="93"/>
      <c r="D2076" s="93"/>
      <c r="F2076" s="93"/>
      <c r="H2076" s="93"/>
      <c r="J2076" s="93"/>
      <c r="L2076" s="93"/>
      <c r="N2076" s="93"/>
      <c r="P2076" s="93"/>
    </row>
    <row r="2077" spans="2:16">
      <c r="B2077" s="93"/>
      <c r="C2077" s="93"/>
      <c r="D2077" s="93"/>
      <c r="F2077" s="93"/>
      <c r="H2077" s="93"/>
      <c r="J2077" s="93"/>
      <c r="L2077" s="93"/>
      <c r="N2077" s="93"/>
      <c r="P2077" s="93"/>
    </row>
    <row r="2078" spans="2:16">
      <c r="B2078" s="93"/>
      <c r="C2078" s="93"/>
      <c r="D2078" s="93"/>
      <c r="F2078" s="93"/>
      <c r="H2078" s="93"/>
      <c r="J2078" s="93"/>
      <c r="L2078" s="93"/>
      <c r="N2078" s="93"/>
      <c r="P2078" s="93"/>
    </row>
    <row r="2079" spans="2:16">
      <c r="B2079" s="93"/>
      <c r="C2079" s="93"/>
      <c r="D2079" s="93"/>
      <c r="F2079" s="93"/>
      <c r="H2079" s="93"/>
      <c r="J2079" s="93"/>
      <c r="L2079" s="93"/>
      <c r="N2079" s="93"/>
      <c r="P2079" s="93"/>
    </row>
    <row r="2080" spans="2:16">
      <c r="B2080" s="93"/>
      <c r="C2080" s="93"/>
      <c r="D2080" s="93"/>
      <c r="F2080" s="93"/>
      <c r="H2080" s="93"/>
      <c r="J2080" s="93"/>
      <c r="L2080" s="93"/>
      <c r="N2080" s="93"/>
      <c r="P2080" s="93"/>
    </row>
    <row r="2081" spans="2:16">
      <c r="B2081" s="93"/>
      <c r="C2081" s="93"/>
      <c r="D2081" s="93"/>
      <c r="F2081" s="93"/>
      <c r="H2081" s="93"/>
      <c r="J2081" s="93"/>
      <c r="L2081" s="93"/>
      <c r="N2081" s="93"/>
      <c r="P2081" s="93"/>
    </row>
    <row r="2082" spans="2:16">
      <c r="B2082" s="93"/>
      <c r="C2082" s="93"/>
      <c r="D2082" s="93"/>
      <c r="F2082" s="93"/>
      <c r="H2082" s="93"/>
      <c r="J2082" s="93"/>
      <c r="L2082" s="93"/>
      <c r="N2082" s="93"/>
      <c r="P2082" s="93"/>
    </row>
    <row r="2083" spans="2:16">
      <c r="B2083" s="93"/>
      <c r="C2083" s="93"/>
      <c r="D2083" s="93"/>
      <c r="F2083" s="93"/>
      <c r="H2083" s="93"/>
      <c r="J2083" s="93"/>
      <c r="L2083" s="93"/>
      <c r="N2083" s="93"/>
      <c r="P2083" s="93"/>
    </row>
    <row r="2084" spans="2:16">
      <c r="B2084" s="93"/>
      <c r="C2084" s="93"/>
      <c r="D2084" s="93"/>
      <c r="F2084" s="93"/>
      <c r="H2084" s="93"/>
      <c r="J2084" s="93"/>
      <c r="L2084" s="93"/>
      <c r="N2084" s="93"/>
      <c r="P2084" s="93"/>
    </row>
    <row r="2085" spans="2:16">
      <c r="B2085" s="93"/>
      <c r="C2085" s="93"/>
      <c r="D2085" s="93"/>
      <c r="F2085" s="93"/>
      <c r="H2085" s="93"/>
      <c r="J2085" s="93"/>
      <c r="L2085" s="93"/>
      <c r="N2085" s="93"/>
      <c r="P2085" s="93"/>
    </row>
    <row r="2086" spans="2:16">
      <c r="B2086" s="93"/>
      <c r="C2086" s="93"/>
      <c r="D2086" s="93"/>
      <c r="F2086" s="93"/>
      <c r="H2086" s="93"/>
      <c r="J2086" s="93"/>
      <c r="L2086" s="93"/>
      <c r="N2086" s="93"/>
      <c r="P2086" s="93"/>
    </row>
    <row r="2087" spans="2:16">
      <c r="B2087" s="93"/>
      <c r="C2087" s="93"/>
      <c r="D2087" s="93"/>
      <c r="F2087" s="93"/>
      <c r="H2087" s="93"/>
      <c r="J2087" s="93"/>
      <c r="L2087" s="93"/>
      <c r="N2087" s="93"/>
      <c r="P2087" s="93"/>
    </row>
    <row r="2088" spans="2:16">
      <c r="B2088" s="93"/>
      <c r="C2088" s="93"/>
      <c r="D2088" s="93"/>
      <c r="F2088" s="93"/>
      <c r="H2088" s="93"/>
      <c r="J2088" s="93"/>
      <c r="L2088" s="93"/>
      <c r="N2088" s="93"/>
      <c r="P2088" s="93"/>
    </row>
    <row r="2089" spans="2:16">
      <c r="B2089" s="93"/>
      <c r="C2089" s="93"/>
      <c r="D2089" s="93"/>
      <c r="F2089" s="93"/>
      <c r="H2089" s="93"/>
      <c r="J2089" s="93"/>
      <c r="L2089" s="93"/>
      <c r="N2089" s="93"/>
      <c r="P2089" s="93"/>
    </row>
    <row r="2090" spans="2:16">
      <c r="B2090" s="93"/>
      <c r="C2090" s="93"/>
      <c r="D2090" s="93"/>
      <c r="F2090" s="93"/>
      <c r="H2090" s="93"/>
      <c r="J2090" s="93"/>
      <c r="L2090" s="93"/>
      <c r="N2090" s="93"/>
      <c r="P2090" s="93"/>
    </row>
    <row r="2091" spans="2:16">
      <c r="B2091" s="93"/>
      <c r="C2091" s="93"/>
      <c r="D2091" s="93"/>
      <c r="F2091" s="93"/>
      <c r="H2091" s="93"/>
      <c r="J2091" s="93"/>
      <c r="L2091" s="93"/>
      <c r="N2091" s="93"/>
      <c r="P2091" s="93"/>
    </row>
    <row r="2092" spans="2:16">
      <c r="B2092" s="93"/>
      <c r="C2092" s="93"/>
      <c r="D2092" s="93"/>
      <c r="F2092" s="93"/>
      <c r="H2092" s="93"/>
      <c r="J2092" s="93"/>
      <c r="L2092" s="93"/>
      <c r="N2092" s="93"/>
      <c r="P2092" s="93"/>
    </row>
    <row r="2093" spans="2:16">
      <c r="B2093" s="93"/>
      <c r="C2093" s="93"/>
      <c r="D2093" s="93"/>
      <c r="F2093" s="93"/>
      <c r="H2093" s="93"/>
      <c r="J2093" s="93"/>
      <c r="L2093" s="93"/>
      <c r="N2093" s="93"/>
      <c r="P2093" s="93"/>
    </row>
    <row r="2094" spans="2:16">
      <c r="B2094" s="93"/>
      <c r="C2094" s="93"/>
      <c r="D2094" s="93"/>
      <c r="F2094" s="93"/>
      <c r="H2094" s="93"/>
      <c r="J2094" s="93"/>
      <c r="L2094" s="93"/>
      <c r="N2094" s="93"/>
      <c r="P2094" s="93"/>
    </row>
    <row r="2095" spans="2:16">
      <c r="B2095" s="93"/>
      <c r="C2095" s="93"/>
      <c r="D2095" s="93"/>
      <c r="F2095" s="93"/>
      <c r="H2095" s="93"/>
      <c r="J2095" s="93"/>
      <c r="L2095" s="93"/>
      <c r="N2095" s="93"/>
      <c r="P2095" s="93"/>
    </row>
    <row r="2096" spans="2:16">
      <c r="B2096" s="93"/>
      <c r="C2096" s="93"/>
      <c r="D2096" s="93"/>
      <c r="F2096" s="93"/>
      <c r="H2096" s="93"/>
      <c r="J2096" s="93"/>
      <c r="L2096" s="93"/>
      <c r="N2096" s="93"/>
      <c r="P2096" s="93"/>
    </row>
    <row r="2097" spans="2:16">
      <c r="B2097" s="93"/>
      <c r="C2097" s="93"/>
      <c r="D2097" s="93"/>
      <c r="F2097" s="93"/>
      <c r="H2097" s="93"/>
      <c r="J2097" s="93"/>
      <c r="L2097" s="93"/>
      <c r="N2097" s="93"/>
      <c r="P2097" s="93"/>
    </row>
    <row r="2098" spans="2:16">
      <c r="B2098" s="93"/>
      <c r="C2098" s="93"/>
      <c r="D2098" s="93"/>
      <c r="F2098" s="93"/>
      <c r="H2098" s="93"/>
      <c r="J2098" s="93"/>
      <c r="L2098" s="93"/>
      <c r="N2098" s="93"/>
      <c r="P2098" s="93"/>
    </row>
    <row r="2099" spans="2:16">
      <c r="B2099" s="93"/>
      <c r="C2099" s="93"/>
      <c r="D2099" s="93"/>
      <c r="F2099" s="93"/>
      <c r="H2099" s="93"/>
      <c r="J2099" s="93"/>
      <c r="L2099" s="93"/>
      <c r="N2099" s="93"/>
      <c r="P2099" s="93"/>
    </row>
    <row r="2100" spans="2:16">
      <c r="B2100" s="93"/>
      <c r="C2100" s="93"/>
      <c r="D2100" s="93"/>
      <c r="F2100" s="93"/>
      <c r="H2100" s="93"/>
      <c r="J2100" s="93"/>
      <c r="L2100" s="93"/>
      <c r="N2100" s="93"/>
      <c r="P2100" s="93"/>
    </row>
    <row r="2101" spans="2:16">
      <c r="B2101" s="93"/>
      <c r="C2101" s="93"/>
      <c r="D2101" s="93"/>
      <c r="F2101" s="93"/>
      <c r="H2101" s="93"/>
      <c r="J2101" s="93"/>
      <c r="L2101" s="93"/>
      <c r="N2101" s="93"/>
      <c r="P2101" s="93"/>
    </row>
    <row r="2102" spans="2:16">
      <c r="B2102" s="93"/>
      <c r="C2102" s="93"/>
      <c r="D2102" s="93"/>
      <c r="F2102" s="93"/>
      <c r="H2102" s="93"/>
      <c r="J2102" s="93"/>
      <c r="L2102" s="93"/>
      <c r="N2102" s="93"/>
      <c r="P2102" s="93"/>
    </row>
    <row r="2103" spans="2:16">
      <c r="B2103" s="93"/>
      <c r="C2103" s="93"/>
      <c r="D2103" s="93"/>
      <c r="F2103" s="93"/>
      <c r="H2103" s="93"/>
      <c r="J2103" s="93"/>
      <c r="L2103" s="93"/>
      <c r="N2103" s="93"/>
      <c r="P2103" s="93"/>
    </row>
    <row r="2104" spans="2:16">
      <c r="B2104" s="93"/>
      <c r="C2104" s="93"/>
      <c r="D2104" s="93"/>
      <c r="F2104" s="93"/>
      <c r="H2104" s="93"/>
      <c r="J2104" s="93"/>
      <c r="L2104" s="93"/>
      <c r="N2104" s="93"/>
      <c r="P2104" s="93"/>
    </row>
    <row r="2105" spans="2:16">
      <c r="B2105" s="93"/>
      <c r="C2105" s="93"/>
      <c r="D2105" s="93"/>
      <c r="F2105" s="93"/>
      <c r="H2105" s="93"/>
      <c r="J2105" s="93"/>
      <c r="L2105" s="93"/>
      <c r="N2105" s="93"/>
      <c r="P2105" s="93"/>
    </row>
    <row r="2106" spans="2:16">
      <c r="B2106" s="93"/>
      <c r="C2106" s="93"/>
      <c r="D2106" s="93"/>
      <c r="F2106" s="93"/>
      <c r="H2106" s="93"/>
      <c r="J2106" s="93"/>
      <c r="L2106" s="93"/>
      <c r="N2106" s="93"/>
      <c r="P2106" s="93"/>
    </row>
    <row r="2107" spans="2:16">
      <c r="B2107" s="93"/>
      <c r="C2107" s="93"/>
      <c r="D2107" s="93"/>
      <c r="F2107" s="93"/>
      <c r="H2107" s="93"/>
      <c r="J2107" s="93"/>
      <c r="L2107" s="93"/>
      <c r="N2107" s="93"/>
      <c r="P2107" s="93"/>
    </row>
    <row r="2108" spans="2:16">
      <c r="B2108" s="93"/>
      <c r="C2108" s="93"/>
      <c r="D2108" s="93"/>
      <c r="F2108" s="93"/>
      <c r="H2108" s="93"/>
      <c r="J2108" s="93"/>
      <c r="L2108" s="93"/>
      <c r="N2108" s="93"/>
      <c r="P2108" s="93"/>
    </row>
    <row r="2109" spans="2:16">
      <c r="B2109" s="93"/>
      <c r="C2109" s="93"/>
      <c r="D2109" s="93"/>
      <c r="F2109" s="93"/>
      <c r="H2109" s="93"/>
      <c r="J2109" s="93"/>
      <c r="L2109" s="93"/>
      <c r="N2109" s="93"/>
      <c r="P2109" s="93"/>
    </row>
    <row r="2110" spans="2:16">
      <c r="B2110" s="93"/>
      <c r="C2110" s="93"/>
      <c r="D2110" s="93"/>
      <c r="F2110" s="93"/>
      <c r="H2110" s="93"/>
      <c r="J2110" s="93"/>
      <c r="L2110" s="93"/>
      <c r="N2110" s="93"/>
      <c r="P2110" s="93"/>
    </row>
    <row r="2111" spans="2:16">
      <c r="B2111" s="93"/>
      <c r="C2111" s="93"/>
      <c r="D2111" s="93"/>
      <c r="F2111" s="93"/>
      <c r="H2111" s="93"/>
      <c r="J2111" s="93"/>
      <c r="L2111" s="93"/>
      <c r="N2111" s="93"/>
      <c r="P2111" s="93"/>
    </row>
    <row r="2112" spans="2:16">
      <c r="B2112" s="93"/>
      <c r="C2112" s="93"/>
      <c r="D2112" s="93"/>
      <c r="F2112" s="93"/>
      <c r="H2112" s="93"/>
      <c r="J2112" s="93"/>
      <c r="L2112" s="93"/>
      <c r="N2112" s="93"/>
      <c r="P2112" s="93"/>
    </row>
    <row r="2113" spans="2:16">
      <c r="B2113" s="93"/>
      <c r="C2113" s="93"/>
      <c r="D2113" s="93"/>
      <c r="F2113" s="93"/>
      <c r="H2113" s="93"/>
      <c r="J2113" s="93"/>
      <c r="L2113" s="93"/>
      <c r="N2113" s="93"/>
      <c r="P2113" s="93"/>
    </row>
    <row r="2114" spans="2:16">
      <c r="B2114" s="93"/>
      <c r="C2114" s="93"/>
      <c r="D2114" s="93"/>
      <c r="F2114" s="93"/>
      <c r="H2114" s="93"/>
      <c r="J2114" s="93"/>
      <c r="L2114" s="93"/>
      <c r="N2114" s="93"/>
      <c r="P2114" s="93"/>
    </row>
    <row r="2115" spans="2:16">
      <c r="B2115" s="93"/>
      <c r="C2115" s="93"/>
      <c r="D2115" s="93"/>
      <c r="F2115" s="93"/>
      <c r="H2115" s="93"/>
      <c r="J2115" s="93"/>
      <c r="L2115" s="93"/>
      <c r="N2115" s="93"/>
      <c r="P2115" s="93"/>
    </row>
    <row r="2116" spans="2:16">
      <c r="B2116" s="93"/>
      <c r="C2116" s="93"/>
      <c r="D2116" s="93"/>
      <c r="F2116" s="93"/>
      <c r="H2116" s="93"/>
      <c r="J2116" s="93"/>
      <c r="L2116" s="93"/>
      <c r="N2116" s="93"/>
      <c r="P2116" s="93"/>
    </row>
    <row r="2117" spans="2:16">
      <c r="B2117" s="93"/>
      <c r="C2117" s="93"/>
      <c r="D2117" s="93"/>
      <c r="F2117" s="93"/>
      <c r="H2117" s="93"/>
      <c r="J2117" s="93"/>
      <c r="L2117" s="93"/>
      <c r="N2117" s="93"/>
      <c r="P2117" s="93"/>
    </row>
    <row r="2118" spans="2:16">
      <c r="B2118" s="93"/>
      <c r="C2118" s="93"/>
      <c r="D2118" s="93"/>
      <c r="F2118" s="93"/>
      <c r="H2118" s="93"/>
      <c r="J2118" s="93"/>
      <c r="L2118" s="93"/>
      <c r="N2118" s="93"/>
      <c r="P2118" s="93"/>
    </row>
    <row r="2119" spans="2:16">
      <c r="B2119" s="93"/>
      <c r="C2119" s="93"/>
      <c r="D2119" s="93"/>
      <c r="F2119" s="93"/>
      <c r="H2119" s="93"/>
      <c r="J2119" s="93"/>
      <c r="L2119" s="93"/>
      <c r="N2119" s="93"/>
      <c r="P2119" s="93"/>
    </row>
    <row r="2120" spans="2:16">
      <c r="B2120" s="93"/>
      <c r="C2120" s="93"/>
      <c r="D2120" s="93"/>
      <c r="F2120" s="93"/>
      <c r="H2120" s="93"/>
      <c r="J2120" s="93"/>
      <c r="L2120" s="93"/>
      <c r="N2120" s="93"/>
      <c r="P2120" s="93"/>
    </row>
    <row r="2121" spans="2:16">
      <c r="B2121" s="93"/>
      <c r="C2121" s="93"/>
      <c r="D2121" s="93"/>
      <c r="F2121" s="93"/>
      <c r="H2121" s="93"/>
      <c r="J2121" s="93"/>
      <c r="L2121" s="93"/>
      <c r="N2121" s="93"/>
      <c r="P2121" s="93"/>
    </row>
    <row r="2122" spans="2:16">
      <c r="B2122" s="93"/>
      <c r="C2122" s="93"/>
      <c r="D2122" s="93"/>
      <c r="F2122" s="93"/>
      <c r="H2122" s="93"/>
      <c r="J2122" s="93"/>
      <c r="L2122" s="93"/>
      <c r="N2122" s="93"/>
      <c r="P2122" s="93"/>
    </row>
    <row r="2123" spans="2:16">
      <c r="B2123" s="93"/>
      <c r="C2123" s="93"/>
      <c r="D2123" s="93"/>
      <c r="F2123" s="93"/>
      <c r="H2123" s="93"/>
      <c r="J2123" s="93"/>
      <c r="L2123" s="93"/>
      <c r="N2123" s="93"/>
      <c r="P2123" s="93"/>
    </row>
    <row r="2124" spans="2:16">
      <c r="B2124" s="93"/>
      <c r="C2124" s="93"/>
      <c r="D2124" s="93"/>
      <c r="F2124" s="93"/>
      <c r="H2124" s="93"/>
      <c r="J2124" s="93"/>
      <c r="L2124" s="93"/>
      <c r="N2124" s="93"/>
      <c r="P2124" s="93"/>
    </row>
    <row r="2125" spans="2:16">
      <c r="B2125" s="93"/>
      <c r="C2125" s="93"/>
      <c r="D2125" s="93"/>
      <c r="F2125" s="93"/>
      <c r="H2125" s="93"/>
      <c r="J2125" s="93"/>
      <c r="L2125" s="93"/>
      <c r="N2125" s="93"/>
      <c r="P2125" s="93"/>
    </row>
    <row r="2126" spans="2:16">
      <c r="B2126" s="93"/>
      <c r="C2126" s="93"/>
      <c r="D2126" s="93"/>
      <c r="F2126" s="93"/>
      <c r="H2126" s="93"/>
      <c r="J2126" s="93"/>
      <c r="L2126" s="93"/>
      <c r="N2126" s="93"/>
      <c r="P2126" s="93"/>
    </row>
    <row r="2127" spans="2:16">
      <c r="B2127" s="93"/>
      <c r="C2127" s="93"/>
      <c r="D2127" s="93"/>
      <c r="F2127" s="93"/>
      <c r="H2127" s="93"/>
      <c r="J2127" s="93"/>
      <c r="L2127" s="93"/>
      <c r="N2127" s="93"/>
      <c r="P2127" s="93"/>
    </row>
    <row r="2128" spans="2:16">
      <c r="B2128" s="93"/>
      <c r="C2128" s="93"/>
      <c r="D2128" s="93"/>
      <c r="F2128" s="93"/>
      <c r="H2128" s="93"/>
      <c r="J2128" s="93"/>
      <c r="L2128" s="93"/>
      <c r="N2128" s="93"/>
      <c r="P2128" s="93"/>
    </row>
    <row r="2129" spans="2:16">
      <c r="B2129" s="93"/>
      <c r="C2129" s="93"/>
      <c r="D2129" s="93"/>
      <c r="F2129" s="93"/>
      <c r="H2129" s="93"/>
      <c r="J2129" s="93"/>
      <c r="L2129" s="93"/>
      <c r="N2129" s="93"/>
      <c r="P2129" s="93"/>
    </row>
    <row r="2130" spans="2:16">
      <c r="B2130" s="93"/>
      <c r="C2130" s="93"/>
      <c r="D2130" s="93"/>
      <c r="F2130" s="93"/>
      <c r="H2130" s="93"/>
      <c r="J2130" s="93"/>
      <c r="L2130" s="93"/>
      <c r="N2130" s="93"/>
      <c r="P2130" s="93"/>
    </row>
    <row r="2131" spans="2:16">
      <c r="B2131" s="93"/>
      <c r="C2131" s="93"/>
      <c r="D2131" s="93"/>
      <c r="F2131" s="93"/>
      <c r="H2131" s="93"/>
      <c r="J2131" s="93"/>
      <c r="L2131" s="93"/>
      <c r="N2131" s="93"/>
      <c r="P2131" s="93"/>
    </row>
    <row r="2132" spans="2:16">
      <c r="B2132" s="93"/>
      <c r="C2132" s="93"/>
      <c r="D2132" s="93"/>
      <c r="F2132" s="93"/>
      <c r="H2132" s="93"/>
      <c r="J2132" s="93"/>
      <c r="L2132" s="93"/>
      <c r="N2132" s="93"/>
      <c r="P2132" s="93"/>
    </row>
    <row r="2133" spans="2:16">
      <c r="B2133" s="93"/>
      <c r="C2133" s="93"/>
      <c r="D2133" s="93"/>
      <c r="F2133" s="93"/>
      <c r="H2133" s="93"/>
      <c r="J2133" s="93"/>
      <c r="L2133" s="93"/>
      <c r="N2133" s="93"/>
      <c r="P2133" s="93"/>
    </row>
    <row r="2134" spans="2:16">
      <c r="B2134" s="93"/>
      <c r="C2134" s="93"/>
      <c r="D2134" s="93"/>
      <c r="F2134" s="93"/>
      <c r="H2134" s="93"/>
      <c r="J2134" s="93"/>
      <c r="L2134" s="93"/>
      <c r="N2134" s="93"/>
      <c r="P2134" s="93"/>
    </row>
    <row r="2135" spans="2:16">
      <c r="B2135" s="93"/>
      <c r="C2135" s="93"/>
      <c r="D2135" s="93"/>
      <c r="F2135" s="93"/>
      <c r="H2135" s="93"/>
      <c r="J2135" s="93"/>
      <c r="L2135" s="93"/>
      <c r="N2135" s="93"/>
      <c r="P2135" s="93"/>
    </row>
    <row r="2136" spans="2:16">
      <c r="B2136" s="93"/>
      <c r="C2136" s="93"/>
      <c r="D2136" s="93"/>
      <c r="F2136" s="93"/>
      <c r="H2136" s="93"/>
      <c r="J2136" s="93"/>
      <c r="L2136" s="93"/>
      <c r="N2136" s="93"/>
      <c r="P2136" s="93"/>
    </row>
    <row r="2137" spans="2:16">
      <c r="B2137" s="93"/>
      <c r="C2137" s="93"/>
      <c r="D2137" s="93"/>
      <c r="F2137" s="93"/>
      <c r="H2137" s="93"/>
      <c r="J2137" s="93"/>
      <c r="L2137" s="93"/>
      <c r="N2137" s="93"/>
      <c r="P2137" s="93"/>
    </row>
    <row r="2138" spans="2:16">
      <c r="B2138" s="93"/>
      <c r="C2138" s="93"/>
      <c r="D2138" s="93"/>
      <c r="F2138" s="93"/>
      <c r="H2138" s="93"/>
      <c r="J2138" s="93"/>
      <c r="L2138" s="93"/>
      <c r="N2138" s="93"/>
      <c r="P2138" s="93"/>
    </row>
    <row r="2139" spans="2:16">
      <c r="B2139" s="93"/>
      <c r="C2139" s="93"/>
      <c r="D2139" s="93"/>
      <c r="F2139" s="93"/>
      <c r="H2139" s="93"/>
      <c r="J2139" s="93"/>
      <c r="L2139" s="93"/>
      <c r="N2139" s="93"/>
      <c r="P2139" s="93"/>
    </row>
    <row r="2140" spans="2:16">
      <c r="B2140" s="93"/>
      <c r="C2140" s="93"/>
      <c r="D2140" s="93"/>
      <c r="F2140" s="93"/>
      <c r="H2140" s="93"/>
      <c r="J2140" s="93"/>
      <c r="L2140" s="93"/>
      <c r="N2140" s="93"/>
      <c r="P2140" s="93"/>
    </row>
    <row r="2141" spans="2:16">
      <c r="B2141" s="93"/>
      <c r="C2141" s="93"/>
      <c r="D2141" s="93"/>
      <c r="F2141" s="93"/>
      <c r="H2141" s="93"/>
      <c r="J2141" s="93"/>
      <c r="L2141" s="93"/>
      <c r="N2141" s="93"/>
      <c r="P2141" s="93"/>
    </row>
    <row r="2142" spans="2:16">
      <c r="B2142" s="93"/>
      <c r="C2142" s="93"/>
      <c r="D2142" s="93"/>
      <c r="F2142" s="93"/>
      <c r="H2142" s="93"/>
      <c r="J2142" s="93"/>
      <c r="L2142" s="93"/>
      <c r="N2142" s="93"/>
      <c r="P2142" s="93"/>
    </row>
    <row r="2143" spans="2:16">
      <c r="B2143" s="93"/>
      <c r="C2143" s="93"/>
      <c r="D2143" s="93"/>
      <c r="F2143" s="93"/>
      <c r="H2143" s="93"/>
      <c r="J2143" s="93"/>
      <c r="L2143" s="93"/>
      <c r="N2143" s="93"/>
      <c r="P2143" s="93"/>
    </row>
    <row r="2144" spans="2:16">
      <c r="B2144" s="93"/>
      <c r="C2144" s="93"/>
      <c r="D2144" s="93"/>
      <c r="F2144" s="93"/>
      <c r="H2144" s="93"/>
      <c r="J2144" s="93"/>
      <c r="L2144" s="93"/>
      <c r="N2144" s="93"/>
      <c r="P2144" s="93"/>
    </row>
    <row r="2145" spans="2:16">
      <c r="B2145" s="93"/>
      <c r="C2145" s="93"/>
      <c r="D2145" s="93"/>
      <c r="F2145" s="93"/>
      <c r="H2145" s="93"/>
      <c r="J2145" s="93"/>
      <c r="L2145" s="93"/>
      <c r="N2145" s="93"/>
      <c r="P2145" s="93"/>
    </row>
    <row r="2146" spans="2:16">
      <c r="B2146" s="93"/>
      <c r="C2146" s="93"/>
      <c r="D2146" s="93"/>
      <c r="F2146" s="93"/>
      <c r="H2146" s="93"/>
      <c r="J2146" s="93"/>
      <c r="L2146" s="93"/>
      <c r="N2146" s="93"/>
      <c r="P2146" s="93"/>
    </row>
    <row r="2147" spans="2:16">
      <c r="B2147" s="93"/>
      <c r="C2147" s="93"/>
      <c r="D2147" s="93"/>
      <c r="F2147" s="93"/>
      <c r="H2147" s="93"/>
      <c r="J2147" s="93"/>
      <c r="L2147" s="93"/>
      <c r="N2147" s="93"/>
      <c r="P2147" s="93"/>
    </row>
    <row r="2148" spans="2:16">
      <c r="B2148" s="93"/>
      <c r="C2148" s="93"/>
      <c r="D2148" s="93"/>
      <c r="F2148" s="93"/>
      <c r="H2148" s="93"/>
      <c r="J2148" s="93"/>
      <c r="L2148" s="93"/>
      <c r="N2148" s="93"/>
      <c r="P2148" s="93"/>
    </row>
    <row r="2149" spans="2:16">
      <c r="B2149" s="93"/>
      <c r="C2149" s="93"/>
      <c r="D2149" s="93"/>
      <c r="F2149" s="93"/>
      <c r="H2149" s="93"/>
      <c r="J2149" s="93"/>
      <c r="L2149" s="93"/>
      <c r="N2149" s="93"/>
      <c r="P2149" s="93"/>
    </row>
    <row r="2150" spans="2:16">
      <c r="B2150" s="93"/>
      <c r="C2150" s="93"/>
      <c r="D2150" s="93"/>
      <c r="F2150" s="93"/>
      <c r="H2150" s="93"/>
      <c r="J2150" s="93"/>
      <c r="L2150" s="93"/>
      <c r="N2150" s="93"/>
      <c r="P2150" s="93"/>
    </row>
    <row r="2151" spans="2:16">
      <c r="B2151" s="93"/>
      <c r="C2151" s="93"/>
      <c r="D2151" s="93"/>
      <c r="F2151" s="93"/>
      <c r="H2151" s="93"/>
      <c r="J2151" s="93"/>
      <c r="L2151" s="93"/>
      <c r="N2151" s="93"/>
      <c r="P2151" s="93"/>
    </row>
    <row r="2152" spans="2:16">
      <c r="B2152" s="93"/>
      <c r="C2152" s="93"/>
      <c r="D2152" s="93"/>
      <c r="F2152" s="93"/>
      <c r="H2152" s="93"/>
      <c r="J2152" s="93"/>
      <c r="L2152" s="93"/>
      <c r="N2152" s="93"/>
      <c r="P2152" s="93"/>
    </row>
    <row r="2153" spans="2:16">
      <c r="B2153" s="93"/>
      <c r="C2153" s="93"/>
      <c r="D2153" s="93"/>
      <c r="F2153" s="93"/>
      <c r="H2153" s="93"/>
      <c r="J2153" s="93"/>
      <c r="L2153" s="93"/>
      <c r="N2153" s="93"/>
      <c r="P2153" s="93"/>
    </row>
    <row r="2154" spans="2:16">
      <c r="B2154" s="93"/>
      <c r="C2154" s="93"/>
      <c r="D2154" s="93"/>
      <c r="F2154" s="93"/>
      <c r="H2154" s="93"/>
      <c r="J2154" s="93"/>
      <c r="L2154" s="93"/>
      <c r="N2154" s="93"/>
      <c r="P2154" s="93"/>
    </row>
    <row r="2155" spans="2:16">
      <c r="B2155" s="93"/>
      <c r="C2155" s="93"/>
      <c r="D2155" s="93"/>
      <c r="F2155" s="93"/>
      <c r="H2155" s="93"/>
      <c r="J2155" s="93"/>
      <c r="L2155" s="93"/>
      <c r="N2155" s="93"/>
      <c r="P2155" s="93"/>
    </row>
    <row r="2156" spans="2:16">
      <c r="B2156" s="93"/>
      <c r="C2156" s="93"/>
      <c r="D2156" s="93"/>
      <c r="F2156" s="93"/>
      <c r="H2156" s="93"/>
      <c r="J2156" s="93"/>
      <c r="L2156" s="93"/>
      <c r="N2156" s="93"/>
      <c r="P2156" s="93"/>
    </row>
    <row r="2157" spans="2:16">
      <c r="B2157" s="93"/>
      <c r="C2157" s="93"/>
      <c r="D2157" s="93"/>
      <c r="F2157" s="93"/>
      <c r="H2157" s="93"/>
      <c r="J2157" s="93"/>
      <c r="L2157" s="93"/>
      <c r="N2157" s="93"/>
      <c r="P2157" s="93"/>
    </row>
    <row r="2158" spans="2:16">
      <c r="B2158" s="93"/>
      <c r="C2158" s="93"/>
      <c r="D2158" s="93"/>
      <c r="F2158" s="93"/>
      <c r="H2158" s="93"/>
      <c r="J2158" s="93"/>
      <c r="L2158" s="93"/>
      <c r="N2158" s="93"/>
      <c r="P2158" s="93"/>
    </row>
    <row r="2159" spans="2:16">
      <c r="B2159" s="93"/>
      <c r="C2159" s="93"/>
      <c r="D2159" s="93"/>
      <c r="F2159" s="93"/>
      <c r="H2159" s="93"/>
      <c r="J2159" s="93"/>
      <c r="L2159" s="93"/>
      <c r="N2159" s="93"/>
      <c r="P2159" s="93"/>
    </row>
    <row r="2160" spans="2:16">
      <c r="B2160" s="93"/>
      <c r="C2160" s="93"/>
      <c r="D2160" s="93"/>
      <c r="F2160" s="93"/>
      <c r="H2160" s="93"/>
      <c r="J2160" s="93"/>
      <c r="L2160" s="93"/>
      <c r="N2160" s="93"/>
      <c r="P2160" s="93"/>
    </row>
    <row r="2161" spans="2:16">
      <c r="B2161" s="93"/>
      <c r="C2161" s="93"/>
      <c r="D2161" s="93"/>
      <c r="F2161" s="93"/>
      <c r="H2161" s="93"/>
      <c r="J2161" s="93"/>
      <c r="L2161" s="93"/>
      <c r="N2161" s="93"/>
      <c r="P2161" s="93"/>
    </row>
    <row r="2162" spans="2:16">
      <c r="B2162" s="93"/>
      <c r="C2162" s="93"/>
      <c r="D2162" s="93"/>
      <c r="F2162" s="93"/>
      <c r="H2162" s="93"/>
      <c r="J2162" s="93"/>
      <c r="L2162" s="93"/>
      <c r="N2162" s="93"/>
      <c r="P2162" s="93"/>
    </row>
    <row r="2163" spans="2:16">
      <c r="B2163" s="93"/>
      <c r="C2163" s="93"/>
      <c r="D2163" s="93"/>
      <c r="F2163" s="93"/>
      <c r="H2163" s="93"/>
      <c r="J2163" s="93"/>
      <c r="L2163" s="93"/>
      <c r="N2163" s="93"/>
      <c r="P2163" s="93"/>
    </row>
    <row r="2164" spans="2:16">
      <c r="B2164" s="93"/>
      <c r="C2164" s="93"/>
      <c r="D2164" s="93"/>
      <c r="F2164" s="93"/>
      <c r="H2164" s="93"/>
      <c r="J2164" s="93"/>
      <c r="L2164" s="93"/>
      <c r="N2164" s="93"/>
      <c r="P2164" s="93"/>
    </row>
    <row r="2165" spans="2:16">
      <c r="B2165" s="93"/>
      <c r="C2165" s="93"/>
      <c r="D2165" s="93"/>
      <c r="F2165" s="93"/>
      <c r="H2165" s="93"/>
      <c r="J2165" s="93"/>
      <c r="L2165" s="93"/>
      <c r="N2165" s="93"/>
      <c r="P2165" s="93"/>
    </row>
    <row r="2166" spans="2:16">
      <c r="B2166" s="93"/>
      <c r="C2166" s="93"/>
      <c r="D2166" s="93"/>
      <c r="F2166" s="93"/>
      <c r="H2166" s="93"/>
      <c r="J2166" s="93"/>
      <c r="L2166" s="93"/>
      <c r="N2166" s="93"/>
      <c r="P2166" s="93"/>
    </row>
    <row r="2167" spans="2:16">
      <c r="B2167" s="93"/>
      <c r="C2167" s="93"/>
      <c r="D2167" s="93"/>
      <c r="F2167" s="93"/>
      <c r="H2167" s="93"/>
      <c r="J2167" s="93"/>
      <c r="L2167" s="93"/>
      <c r="N2167" s="93"/>
      <c r="P2167" s="93"/>
    </row>
    <row r="2168" spans="2:16">
      <c r="B2168" s="93"/>
      <c r="C2168" s="93"/>
      <c r="D2168" s="93"/>
      <c r="F2168" s="93"/>
      <c r="H2168" s="93"/>
      <c r="J2168" s="93"/>
      <c r="L2168" s="93"/>
      <c r="N2168" s="93"/>
      <c r="P2168" s="93"/>
    </row>
    <row r="2169" spans="2:16">
      <c r="B2169" s="93"/>
      <c r="C2169" s="93"/>
      <c r="D2169" s="93"/>
      <c r="F2169" s="93"/>
      <c r="H2169" s="93"/>
      <c r="J2169" s="93"/>
      <c r="L2169" s="93"/>
      <c r="N2169" s="93"/>
      <c r="P2169" s="93"/>
    </row>
    <row r="2170" spans="2:16">
      <c r="B2170" s="93"/>
      <c r="C2170" s="93"/>
      <c r="D2170" s="93"/>
      <c r="F2170" s="93"/>
      <c r="H2170" s="93"/>
      <c r="J2170" s="93"/>
      <c r="L2170" s="93"/>
      <c r="N2170" s="93"/>
      <c r="P2170" s="93"/>
    </row>
    <row r="2171" spans="2:16">
      <c r="B2171" s="93"/>
      <c r="C2171" s="93"/>
      <c r="D2171" s="93"/>
      <c r="F2171" s="93"/>
      <c r="H2171" s="93"/>
      <c r="J2171" s="93"/>
      <c r="L2171" s="93"/>
      <c r="N2171" s="93"/>
      <c r="P2171" s="93"/>
    </row>
    <row r="2172" spans="2:16">
      <c r="B2172" s="93"/>
      <c r="C2172" s="93"/>
      <c r="D2172" s="93"/>
      <c r="F2172" s="93"/>
      <c r="H2172" s="93"/>
      <c r="J2172" s="93"/>
      <c r="L2172" s="93"/>
      <c r="N2172" s="93"/>
      <c r="P2172" s="93"/>
    </row>
    <row r="2173" spans="2:16">
      <c r="B2173" s="93"/>
      <c r="C2173" s="93"/>
      <c r="D2173" s="93"/>
      <c r="F2173" s="93"/>
      <c r="H2173" s="93"/>
      <c r="J2173" s="93"/>
      <c r="L2173" s="93"/>
      <c r="N2173" s="93"/>
      <c r="P2173" s="93"/>
    </row>
    <row r="2174" spans="2:16">
      <c r="B2174" s="93"/>
      <c r="C2174" s="93"/>
      <c r="D2174" s="93"/>
      <c r="F2174" s="93"/>
      <c r="H2174" s="93"/>
      <c r="J2174" s="93"/>
      <c r="L2174" s="93"/>
      <c r="N2174" s="93"/>
      <c r="P2174" s="93"/>
    </row>
    <row r="2175" spans="2:16">
      <c r="B2175" s="93"/>
      <c r="C2175" s="93"/>
      <c r="D2175" s="93"/>
      <c r="F2175" s="93"/>
      <c r="H2175" s="93"/>
      <c r="J2175" s="93"/>
      <c r="L2175" s="93"/>
      <c r="N2175" s="93"/>
      <c r="P2175" s="93"/>
    </row>
    <row r="2176" spans="2:16">
      <c r="B2176" s="93"/>
      <c r="C2176" s="93"/>
      <c r="D2176" s="93"/>
      <c r="F2176" s="93"/>
      <c r="H2176" s="93"/>
      <c r="J2176" s="93"/>
      <c r="L2176" s="93"/>
      <c r="N2176" s="93"/>
      <c r="P2176" s="93"/>
    </row>
    <row r="2177" spans="2:16">
      <c r="B2177" s="93"/>
      <c r="C2177" s="93"/>
      <c r="D2177" s="93"/>
      <c r="F2177" s="93"/>
      <c r="H2177" s="93"/>
      <c r="J2177" s="93"/>
      <c r="L2177" s="93"/>
      <c r="N2177" s="93"/>
      <c r="P2177" s="93"/>
    </row>
    <row r="2178" spans="2:16">
      <c r="B2178" s="93"/>
      <c r="C2178" s="93"/>
      <c r="D2178" s="93"/>
      <c r="F2178" s="93"/>
      <c r="H2178" s="93"/>
      <c r="J2178" s="93"/>
      <c r="L2178" s="93"/>
      <c r="N2178" s="93"/>
      <c r="P2178" s="93"/>
    </row>
    <row r="2179" spans="2:16">
      <c r="B2179" s="93"/>
      <c r="C2179" s="93"/>
      <c r="D2179" s="93"/>
      <c r="F2179" s="93"/>
      <c r="H2179" s="93"/>
      <c r="J2179" s="93"/>
      <c r="L2179" s="93"/>
      <c r="N2179" s="93"/>
      <c r="P2179" s="93"/>
    </row>
    <row r="2180" spans="2:16">
      <c r="B2180" s="93"/>
      <c r="C2180" s="93"/>
      <c r="D2180" s="93"/>
      <c r="F2180" s="93"/>
      <c r="H2180" s="93"/>
      <c r="J2180" s="93"/>
      <c r="L2180" s="93"/>
      <c r="N2180" s="93"/>
      <c r="P2180" s="93"/>
    </row>
    <row r="2181" spans="2:16">
      <c r="B2181" s="93"/>
      <c r="C2181" s="93"/>
      <c r="D2181" s="93"/>
      <c r="F2181" s="93"/>
      <c r="H2181" s="93"/>
      <c r="J2181" s="93"/>
      <c r="L2181" s="93"/>
      <c r="N2181" s="93"/>
      <c r="P2181" s="93"/>
    </row>
    <row r="2182" spans="2:16">
      <c r="B2182" s="93"/>
      <c r="C2182" s="93"/>
      <c r="D2182" s="93"/>
      <c r="F2182" s="93"/>
      <c r="H2182" s="93"/>
      <c r="J2182" s="93"/>
      <c r="L2182" s="93"/>
      <c r="N2182" s="93"/>
      <c r="P2182" s="93"/>
    </row>
    <row r="2183" spans="2:16">
      <c r="B2183" s="93"/>
      <c r="C2183" s="93"/>
      <c r="D2183" s="93"/>
      <c r="F2183" s="93"/>
      <c r="H2183" s="93"/>
      <c r="J2183" s="93"/>
      <c r="L2183" s="93"/>
      <c r="N2183" s="93"/>
      <c r="P2183" s="93"/>
    </row>
    <row r="2184" spans="2:16">
      <c r="B2184" s="93"/>
      <c r="C2184" s="93"/>
      <c r="D2184" s="93"/>
      <c r="F2184" s="93"/>
      <c r="H2184" s="93"/>
      <c r="J2184" s="93"/>
      <c r="L2184" s="93"/>
      <c r="N2184" s="93"/>
      <c r="P2184" s="93"/>
    </row>
    <row r="2185" spans="2:16">
      <c r="B2185" s="93"/>
      <c r="C2185" s="93"/>
      <c r="D2185" s="93"/>
      <c r="F2185" s="93"/>
      <c r="H2185" s="93"/>
      <c r="J2185" s="93"/>
      <c r="L2185" s="93"/>
      <c r="N2185" s="93"/>
      <c r="P2185" s="93"/>
    </row>
    <row r="2186" spans="2:16">
      <c r="B2186" s="93"/>
      <c r="C2186" s="93"/>
      <c r="D2186" s="93"/>
      <c r="F2186" s="93"/>
      <c r="H2186" s="93"/>
      <c r="J2186" s="93"/>
      <c r="L2186" s="93"/>
      <c r="N2186" s="93"/>
      <c r="P2186" s="93"/>
    </row>
    <row r="2187" spans="2:16">
      <c r="B2187" s="93"/>
      <c r="C2187" s="93"/>
      <c r="D2187" s="93"/>
      <c r="F2187" s="93"/>
      <c r="H2187" s="93"/>
      <c r="J2187" s="93"/>
      <c r="L2187" s="93"/>
      <c r="N2187" s="93"/>
      <c r="P2187" s="93"/>
    </row>
    <row r="2188" spans="2:16">
      <c r="B2188" s="93"/>
      <c r="C2188" s="93"/>
      <c r="D2188" s="93"/>
      <c r="F2188" s="93"/>
      <c r="H2188" s="93"/>
      <c r="J2188" s="93"/>
      <c r="L2188" s="93"/>
      <c r="N2188" s="93"/>
      <c r="P2188" s="93"/>
    </row>
    <row r="2189" spans="2:16">
      <c r="B2189" s="93"/>
      <c r="C2189" s="93"/>
      <c r="D2189" s="93"/>
      <c r="F2189" s="93"/>
      <c r="H2189" s="93"/>
      <c r="J2189" s="93"/>
      <c r="L2189" s="93"/>
      <c r="N2189" s="93"/>
      <c r="P2189" s="93"/>
    </row>
    <row r="2190" spans="2:16">
      <c r="B2190" s="93"/>
      <c r="C2190" s="93"/>
      <c r="D2190" s="93"/>
      <c r="F2190" s="93"/>
      <c r="H2190" s="93"/>
      <c r="J2190" s="93"/>
      <c r="L2190" s="93"/>
      <c r="N2190" s="93"/>
      <c r="P2190" s="93"/>
    </row>
    <row r="2191" spans="2:16">
      <c r="B2191" s="93"/>
      <c r="C2191" s="93"/>
      <c r="D2191" s="93"/>
      <c r="F2191" s="93"/>
      <c r="H2191" s="93"/>
      <c r="J2191" s="93"/>
      <c r="L2191" s="93"/>
      <c r="N2191" s="93"/>
      <c r="P2191" s="93"/>
    </row>
    <row r="2192" spans="2:16">
      <c r="B2192" s="93"/>
      <c r="C2192" s="93"/>
      <c r="D2192" s="93"/>
      <c r="F2192" s="93"/>
      <c r="H2192" s="93"/>
      <c r="J2192" s="93"/>
      <c r="L2192" s="93"/>
      <c r="N2192" s="93"/>
      <c r="P2192" s="93"/>
    </row>
    <row r="2193" spans="2:16">
      <c r="B2193" s="93"/>
      <c r="C2193" s="93"/>
      <c r="D2193" s="93"/>
      <c r="F2193" s="93"/>
      <c r="H2193" s="93"/>
      <c r="J2193" s="93"/>
      <c r="L2193" s="93"/>
      <c r="N2193" s="93"/>
      <c r="P2193" s="93"/>
    </row>
    <row r="2194" spans="2:16">
      <c r="B2194" s="93"/>
      <c r="C2194" s="93"/>
      <c r="D2194" s="93"/>
      <c r="F2194" s="93"/>
      <c r="H2194" s="93"/>
      <c r="J2194" s="93"/>
      <c r="L2194" s="93"/>
      <c r="N2194" s="93"/>
      <c r="P2194" s="93"/>
    </row>
    <row r="2195" spans="2:16">
      <c r="B2195" s="93"/>
      <c r="C2195" s="93"/>
      <c r="D2195" s="93"/>
      <c r="F2195" s="93"/>
      <c r="H2195" s="93"/>
      <c r="J2195" s="93"/>
      <c r="L2195" s="93"/>
      <c r="N2195" s="93"/>
      <c r="P2195" s="93"/>
    </row>
    <row r="2196" spans="2:16">
      <c r="B2196" s="93"/>
      <c r="C2196" s="93"/>
      <c r="D2196" s="93"/>
      <c r="F2196" s="93"/>
      <c r="H2196" s="93"/>
      <c r="J2196" s="93"/>
      <c r="L2196" s="93"/>
      <c r="N2196" s="93"/>
      <c r="P2196" s="93"/>
    </row>
    <row r="2197" spans="2:16">
      <c r="B2197" s="93"/>
      <c r="C2197" s="93"/>
      <c r="D2197" s="93"/>
      <c r="F2197" s="93"/>
      <c r="H2197" s="93"/>
      <c r="J2197" s="93"/>
      <c r="L2197" s="93"/>
      <c r="N2197" s="93"/>
      <c r="P2197" s="93"/>
    </row>
    <row r="2198" spans="2:16">
      <c r="B2198" s="93"/>
      <c r="C2198" s="93"/>
      <c r="D2198" s="93"/>
      <c r="F2198" s="93"/>
      <c r="H2198" s="93"/>
      <c r="J2198" s="93"/>
      <c r="L2198" s="93"/>
      <c r="N2198" s="93"/>
      <c r="P2198" s="93"/>
    </row>
    <row r="2199" spans="2:16">
      <c r="B2199" s="93"/>
      <c r="C2199" s="93"/>
      <c r="D2199" s="93"/>
      <c r="F2199" s="93"/>
      <c r="H2199" s="93"/>
      <c r="J2199" s="93"/>
      <c r="L2199" s="93"/>
      <c r="N2199" s="93"/>
      <c r="P2199" s="93"/>
    </row>
    <row r="2200" spans="2:16">
      <c r="B2200" s="93"/>
      <c r="C2200" s="93"/>
      <c r="D2200" s="93"/>
      <c r="F2200" s="93"/>
      <c r="H2200" s="93"/>
      <c r="J2200" s="93"/>
      <c r="L2200" s="93"/>
      <c r="N2200" s="93"/>
      <c r="P2200" s="93"/>
    </row>
    <row r="2201" spans="2:16">
      <c r="B2201" s="93"/>
      <c r="C2201" s="93"/>
      <c r="D2201" s="93"/>
      <c r="F2201" s="93"/>
      <c r="H2201" s="93"/>
      <c r="J2201" s="93"/>
      <c r="L2201" s="93"/>
      <c r="N2201" s="93"/>
      <c r="P2201" s="93"/>
    </row>
    <row r="2202" spans="2:16">
      <c r="B2202" s="93"/>
      <c r="C2202" s="93"/>
      <c r="D2202" s="93"/>
      <c r="F2202" s="93"/>
      <c r="H2202" s="93"/>
      <c r="J2202" s="93"/>
      <c r="L2202" s="93"/>
      <c r="N2202" s="93"/>
      <c r="P2202" s="93"/>
    </row>
    <row r="2203" spans="2:16">
      <c r="B2203" s="93"/>
      <c r="C2203" s="93"/>
      <c r="D2203" s="93"/>
      <c r="F2203" s="93"/>
      <c r="H2203" s="93"/>
      <c r="J2203" s="93"/>
      <c r="L2203" s="93"/>
      <c r="N2203" s="93"/>
      <c r="P2203" s="93"/>
    </row>
    <row r="2204" spans="2:16">
      <c r="B2204" s="93"/>
      <c r="C2204" s="93"/>
      <c r="D2204" s="93"/>
      <c r="F2204" s="93"/>
      <c r="H2204" s="93"/>
      <c r="J2204" s="93"/>
      <c r="L2204" s="93"/>
      <c r="N2204" s="93"/>
      <c r="P2204" s="93"/>
    </row>
    <row r="2205" spans="2:16">
      <c r="B2205" s="93"/>
      <c r="C2205" s="93"/>
      <c r="D2205" s="93"/>
      <c r="F2205" s="93"/>
      <c r="H2205" s="93"/>
      <c r="J2205" s="93"/>
      <c r="L2205" s="93"/>
      <c r="N2205" s="93"/>
      <c r="P2205" s="93"/>
    </row>
    <row r="2206" spans="2:16">
      <c r="B2206" s="93"/>
      <c r="C2206" s="93"/>
      <c r="D2206" s="93"/>
      <c r="F2206" s="93"/>
      <c r="H2206" s="93"/>
      <c r="J2206" s="93"/>
      <c r="L2206" s="93"/>
      <c r="N2206" s="93"/>
      <c r="P2206" s="93"/>
    </row>
    <row r="2207" spans="2:16">
      <c r="B2207" s="93"/>
      <c r="C2207" s="93"/>
      <c r="D2207" s="93"/>
      <c r="F2207" s="93"/>
      <c r="H2207" s="93"/>
      <c r="J2207" s="93"/>
      <c r="L2207" s="93"/>
      <c r="N2207" s="93"/>
      <c r="P2207" s="93"/>
    </row>
    <row r="2208" spans="2:16">
      <c r="B2208" s="93"/>
      <c r="C2208" s="93"/>
      <c r="D2208" s="93"/>
      <c r="F2208" s="93"/>
      <c r="H2208" s="93"/>
      <c r="J2208" s="93"/>
      <c r="L2208" s="93"/>
      <c r="N2208" s="93"/>
      <c r="P2208" s="93"/>
    </row>
    <row r="2209" spans="2:16">
      <c r="B2209" s="93"/>
      <c r="C2209" s="93"/>
      <c r="D2209" s="93"/>
      <c r="F2209" s="93"/>
      <c r="H2209" s="93"/>
      <c r="J2209" s="93"/>
      <c r="L2209" s="93"/>
      <c r="N2209" s="93"/>
      <c r="P2209" s="93"/>
    </row>
    <row r="2210" spans="2:16">
      <c r="B2210" s="93"/>
      <c r="C2210" s="93"/>
      <c r="D2210" s="93"/>
      <c r="F2210" s="93"/>
      <c r="H2210" s="93"/>
      <c r="J2210" s="93"/>
      <c r="L2210" s="93"/>
      <c r="N2210" s="93"/>
      <c r="P2210" s="93"/>
    </row>
    <row r="2211" spans="2:16">
      <c r="B2211" s="93"/>
      <c r="C2211" s="93"/>
      <c r="D2211" s="93"/>
      <c r="F2211" s="93"/>
      <c r="H2211" s="93"/>
      <c r="J2211" s="93"/>
      <c r="L2211" s="93"/>
      <c r="N2211" s="93"/>
      <c r="P2211" s="93"/>
    </row>
    <row r="2212" spans="2:16">
      <c r="B2212" s="93"/>
      <c r="C2212" s="93"/>
      <c r="D2212" s="93"/>
      <c r="F2212" s="93"/>
      <c r="H2212" s="93"/>
      <c r="J2212" s="93"/>
      <c r="L2212" s="93"/>
      <c r="N2212" s="93"/>
      <c r="P2212" s="93"/>
    </row>
    <row r="2213" spans="2:16">
      <c r="B2213" s="93"/>
      <c r="C2213" s="93"/>
      <c r="D2213" s="93"/>
      <c r="F2213" s="93"/>
      <c r="H2213" s="93"/>
      <c r="J2213" s="93"/>
      <c r="L2213" s="93"/>
      <c r="N2213" s="93"/>
      <c r="P2213" s="93"/>
    </row>
    <row r="2214" spans="2:16">
      <c r="B2214" s="93"/>
      <c r="C2214" s="93"/>
      <c r="D2214" s="93"/>
      <c r="F2214" s="93"/>
      <c r="H2214" s="93"/>
      <c r="J2214" s="93"/>
      <c r="L2214" s="93"/>
      <c r="N2214" s="93"/>
      <c r="P2214" s="93"/>
    </row>
    <row r="2215" spans="2:16">
      <c r="B2215" s="93"/>
      <c r="C2215" s="93"/>
      <c r="D2215" s="93"/>
      <c r="F2215" s="93"/>
      <c r="H2215" s="93"/>
      <c r="J2215" s="93"/>
      <c r="L2215" s="93"/>
      <c r="N2215" s="93"/>
      <c r="P2215" s="93"/>
    </row>
    <row r="2216" spans="2:16">
      <c r="B2216" s="93"/>
      <c r="C2216" s="93"/>
      <c r="D2216" s="93"/>
      <c r="F2216" s="93"/>
      <c r="H2216" s="93"/>
      <c r="J2216" s="93"/>
      <c r="L2216" s="93"/>
      <c r="N2216" s="93"/>
      <c r="P2216" s="93"/>
    </row>
    <row r="2217" spans="2:16">
      <c r="B2217" s="93"/>
      <c r="C2217" s="93"/>
      <c r="D2217" s="93"/>
      <c r="F2217" s="93"/>
      <c r="H2217" s="93"/>
      <c r="J2217" s="93"/>
      <c r="L2217" s="93"/>
      <c r="N2217" s="93"/>
      <c r="P2217" s="93"/>
    </row>
    <row r="2218" spans="2:16">
      <c r="B2218" s="93"/>
      <c r="C2218" s="93"/>
      <c r="D2218" s="93"/>
      <c r="F2218" s="93"/>
      <c r="H2218" s="93"/>
      <c r="J2218" s="93"/>
      <c r="L2218" s="93"/>
      <c r="N2218" s="93"/>
      <c r="P2218" s="93"/>
    </row>
    <row r="2219" spans="2:16">
      <c r="B2219" s="93"/>
      <c r="C2219" s="93"/>
      <c r="D2219" s="93"/>
      <c r="F2219" s="93"/>
      <c r="H2219" s="93"/>
      <c r="J2219" s="93"/>
      <c r="L2219" s="93"/>
      <c r="N2219" s="93"/>
      <c r="P2219" s="93"/>
    </row>
    <row r="2220" spans="2:16">
      <c r="B2220" s="93"/>
      <c r="C2220" s="93"/>
      <c r="D2220" s="93"/>
      <c r="F2220" s="93"/>
      <c r="H2220" s="93"/>
      <c r="J2220" s="93"/>
      <c r="L2220" s="93"/>
      <c r="N2220" s="93"/>
      <c r="P2220" s="93"/>
    </row>
    <row r="2221" spans="2:16">
      <c r="B2221" s="93"/>
      <c r="C2221" s="93"/>
      <c r="D2221" s="93"/>
      <c r="F2221" s="93"/>
      <c r="H2221" s="93"/>
      <c r="J2221" s="93"/>
      <c r="L2221" s="93"/>
      <c r="N2221" s="93"/>
      <c r="P2221" s="93"/>
    </row>
    <row r="2222" spans="2:16">
      <c r="B2222" s="93"/>
      <c r="C2222" s="93"/>
      <c r="D2222" s="93"/>
      <c r="F2222" s="93"/>
      <c r="H2222" s="93"/>
      <c r="J2222" s="93"/>
      <c r="L2222" s="93"/>
      <c r="N2222" s="93"/>
      <c r="P2222" s="93"/>
    </row>
    <row r="2223" spans="2:16">
      <c r="B2223" s="93"/>
      <c r="C2223" s="93"/>
      <c r="D2223" s="93"/>
      <c r="F2223" s="93"/>
      <c r="H2223" s="93"/>
      <c r="J2223" s="93"/>
      <c r="L2223" s="93"/>
      <c r="N2223" s="93"/>
      <c r="P2223" s="93"/>
    </row>
    <row r="2224" spans="2:16">
      <c r="B2224" s="93"/>
      <c r="C2224" s="93"/>
      <c r="D2224" s="93"/>
      <c r="F2224" s="93"/>
      <c r="H2224" s="93"/>
      <c r="J2224" s="93"/>
      <c r="L2224" s="93"/>
      <c r="N2224" s="93"/>
      <c r="P2224" s="93"/>
    </row>
    <row r="2225" spans="2:16">
      <c r="B2225" s="93"/>
      <c r="C2225" s="93"/>
      <c r="D2225" s="93"/>
      <c r="F2225" s="93"/>
      <c r="H2225" s="93"/>
      <c r="J2225" s="93"/>
      <c r="L2225" s="93"/>
      <c r="N2225" s="93"/>
      <c r="P2225" s="93"/>
    </row>
    <row r="2226" spans="2:16">
      <c r="B2226" s="93"/>
      <c r="C2226" s="93"/>
      <c r="D2226" s="93"/>
      <c r="F2226" s="93"/>
      <c r="H2226" s="93"/>
      <c r="J2226" s="93"/>
      <c r="L2226" s="93"/>
      <c r="N2226" s="93"/>
      <c r="P2226" s="93"/>
    </row>
    <row r="2227" spans="2:16">
      <c r="B2227" s="93"/>
      <c r="C2227" s="93"/>
      <c r="D2227" s="93"/>
      <c r="F2227" s="93"/>
      <c r="H2227" s="93"/>
      <c r="J2227" s="93"/>
      <c r="L2227" s="93"/>
      <c r="N2227" s="93"/>
      <c r="P2227" s="93"/>
    </row>
    <row r="2228" spans="2:16">
      <c r="B2228" s="93"/>
      <c r="C2228" s="93"/>
      <c r="D2228" s="93"/>
      <c r="F2228" s="93"/>
      <c r="H2228" s="93"/>
      <c r="J2228" s="93"/>
      <c r="L2228" s="93"/>
      <c r="N2228" s="93"/>
      <c r="P2228" s="93"/>
    </row>
    <row r="2229" spans="2:16">
      <c r="B2229" s="93"/>
      <c r="C2229" s="93"/>
      <c r="D2229" s="93"/>
      <c r="F2229" s="93"/>
      <c r="H2229" s="93"/>
      <c r="J2229" s="93"/>
      <c r="L2229" s="93"/>
      <c r="N2229" s="93"/>
      <c r="P2229" s="93"/>
    </row>
    <row r="2230" spans="2:16">
      <c r="B2230" s="93"/>
      <c r="C2230" s="93"/>
      <c r="D2230" s="93"/>
      <c r="F2230" s="93"/>
      <c r="H2230" s="93"/>
      <c r="J2230" s="93"/>
      <c r="L2230" s="93"/>
      <c r="N2230" s="93"/>
      <c r="P2230" s="93"/>
    </row>
    <row r="2231" spans="2:16">
      <c r="B2231" s="93"/>
      <c r="C2231" s="93"/>
      <c r="D2231" s="93"/>
      <c r="F2231" s="93"/>
      <c r="H2231" s="93"/>
      <c r="J2231" s="93"/>
      <c r="L2231" s="93"/>
      <c r="N2231" s="93"/>
      <c r="P2231" s="93"/>
    </row>
    <row r="2232" spans="2:16">
      <c r="B2232" s="93"/>
      <c r="C2232" s="93"/>
      <c r="D2232" s="93"/>
      <c r="F2232" s="93"/>
      <c r="H2232" s="93"/>
      <c r="J2232" s="93"/>
      <c r="L2232" s="93"/>
      <c r="N2232" s="93"/>
      <c r="P2232" s="93"/>
    </row>
    <row r="2233" spans="2:16">
      <c r="B2233" s="93"/>
      <c r="C2233" s="93"/>
      <c r="D2233" s="93"/>
      <c r="F2233" s="93"/>
      <c r="H2233" s="93"/>
      <c r="J2233" s="93"/>
      <c r="L2233" s="93"/>
      <c r="N2233" s="93"/>
      <c r="P2233" s="93"/>
    </row>
    <row r="2234" spans="2:16">
      <c r="B2234" s="93"/>
      <c r="C2234" s="93"/>
      <c r="D2234" s="93"/>
      <c r="F2234" s="93"/>
      <c r="H2234" s="93"/>
      <c r="J2234" s="93"/>
      <c r="L2234" s="93"/>
      <c r="N2234" s="93"/>
      <c r="P2234" s="93"/>
    </row>
    <row r="2235" spans="2:16">
      <c r="B2235" s="93"/>
      <c r="C2235" s="93"/>
      <c r="D2235" s="93"/>
      <c r="F2235" s="93"/>
      <c r="H2235" s="93"/>
      <c r="J2235" s="93"/>
      <c r="L2235" s="93"/>
      <c r="N2235" s="93"/>
      <c r="P2235" s="93"/>
    </row>
    <row r="2236" spans="2:16">
      <c r="B2236" s="93"/>
      <c r="C2236" s="93"/>
      <c r="D2236" s="93"/>
      <c r="F2236" s="93"/>
      <c r="H2236" s="93"/>
      <c r="J2236" s="93"/>
      <c r="L2236" s="93"/>
      <c r="N2236" s="93"/>
      <c r="P2236" s="93"/>
    </row>
    <row r="2237" spans="2:16">
      <c r="B2237" s="93"/>
      <c r="C2237" s="93"/>
      <c r="D2237" s="93"/>
      <c r="F2237" s="93"/>
      <c r="H2237" s="93"/>
      <c r="J2237" s="93"/>
      <c r="L2237" s="93"/>
      <c r="N2237" s="93"/>
      <c r="P2237" s="93"/>
    </row>
    <row r="2238" spans="2:16">
      <c r="B2238" s="93"/>
      <c r="C2238" s="93"/>
      <c r="D2238" s="93"/>
      <c r="F2238" s="93"/>
      <c r="H2238" s="93"/>
      <c r="J2238" s="93"/>
      <c r="L2238" s="93"/>
      <c r="N2238" s="93"/>
      <c r="P2238" s="93"/>
    </row>
    <row r="2239" spans="2:16">
      <c r="B2239" s="93"/>
      <c r="C2239" s="93"/>
      <c r="D2239" s="93"/>
      <c r="F2239" s="93"/>
      <c r="H2239" s="93"/>
      <c r="J2239" s="93"/>
      <c r="L2239" s="93"/>
      <c r="N2239" s="93"/>
      <c r="P2239" s="93"/>
    </row>
    <row r="2240" spans="2:16">
      <c r="B2240" s="93"/>
      <c r="C2240" s="93"/>
      <c r="D2240" s="93"/>
      <c r="F2240" s="93"/>
      <c r="H2240" s="93"/>
      <c r="J2240" s="93"/>
      <c r="L2240" s="93"/>
      <c r="N2240" s="93"/>
      <c r="P2240" s="93"/>
    </row>
    <row r="2241" spans="2:16">
      <c r="B2241" s="93"/>
      <c r="C2241" s="93"/>
      <c r="D2241" s="93"/>
      <c r="F2241" s="93"/>
      <c r="H2241" s="93"/>
      <c r="J2241" s="93"/>
      <c r="L2241" s="93"/>
      <c r="N2241" s="93"/>
      <c r="P2241" s="93"/>
    </row>
    <row r="2242" spans="2:16">
      <c r="B2242" s="93"/>
      <c r="C2242" s="93"/>
      <c r="D2242" s="93"/>
      <c r="F2242" s="93"/>
      <c r="H2242" s="93"/>
      <c r="J2242" s="93"/>
      <c r="L2242" s="93"/>
      <c r="N2242" s="93"/>
      <c r="P2242" s="93"/>
    </row>
    <row r="2243" spans="2:16">
      <c r="B2243" s="93"/>
      <c r="C2243" s="93"/>
      <c r="D2243" s="93"/>
      <c r="F2243" s="93"/>
      <c r="H2243" s="93"/>
      <c r="J2243" s="93"/>
      <c r="L2243" s="93"/>
      <c r="N2243" s="93"/>
      <c r="P2243" s="93"/>
    </row>
    <row r="2244" spans="2:16">
      <c r="B2244" s="93"/>
      <c r="C2244" s="93"/>
      <c r="D2244" s="93"/>
      <c r="F2244" s="93"/>
      <c r="H2244" s="93"/>
      <c r="J2244" s="93"/>
      <c r="L2244" s="93"/>
      <c r="N2244" s="93"/>
      <c r="P2244" s="93"/>
    </row>
    <row r="2245" spans="2:16">
      <c r="B2245" s="93"/>
      <c r="C2245" s="93"/>
      <c r="D2245" s="93"/>
      <c r="F2245" s="93"/>
      <c r="H2245" s="93"/>
      <c r="J2245" s="93"/>
      <c r="L2245" s="93"/>
      <c r="N2245" s="93"/>
      <c r="P2245" s="93"/>
    </row>
    <row r="2246" spans="2:16">
      <c r="B2246" s="93"/>
      <c r="C2246" s="93"/>
      <c r="D2246" s="93"/>
      <c r="F2246" s="93"/>
      <c r="H2246" s="93"/>
      <c r="J2246" s="93"/>
      <c r="L2246" s="93"/>
      <c r="N2246" s="93"/>
      <c r="P2246" s="93"/>
    </row>
    <row r="2247" spans="2:16">
      <c r="B2247" s="93"/>
      <c r="C2247" s="93"/>
      <c r="D2247" s="93"/>
      <c r="F2247" s="93"/>
      <c r="H2247" s="93"/>
      <c r="J2247" s="93"/>
      <c r="L2247" s="93"/>
      <c r="N2247" s="93"/>
      <c r="P2247" s="93"/>
    </row>
    <row r="2248" spans="2:16">
      <c r="B2248" s="93"/>
      <c r="C2248" s="93"/>
      <c r="D2248" s="93"/>
      <c r="F2248" s="93"/>
      <c r="H2248" s="93"/>
      <c r="J2248" s="93"/>
      <c r="L2248" s="93"/>
      <c r="N2248" s="93"/>
      <c r="P2248" s="93"/>
    </row>
    <row r="2249" spans="2:16">
      <c r="B2249" s="93"/>
      <c r="C2249" s="93"/>
      <c r="D2249" s="93"/>
      <c r="F2249" s="93"/>
      <c r="H2249" s="93"/>
      <c r="J2249" s="93"/>
      <c r="L2249" s="93"/>
      <c r="N2249" s="93"/>
      <c r="P2249" s="93"/>
    </row>
    <row r="2250" spans="2:16">
      <c r="B2250" s="93"/>
      <c r="C2250" s="93"/>
      <c r="D2250" s="93"/>
      <c r="F2250" s="93"/>
      <c r="H2250" s="93"/>
      <c r="J2250" s="93"/>
      <c r="L2250" s="93"/>
      <c r="N2250" s="93"/>
      <c r="P2250" s="93"/>
    </row>
    <row r="2251" spans="2:16">
      <c r="B2251" s="93"/>
      <c r="C2251" s="93"/>
      <c r="D2251" s="93"/>
      <c r="F2251" s="93"/>
      <c r="H2251" s="93"/>
      <c r="J2251" s="93"/>
      <c r="L2251" s="93"/>
      <c r="N2251" s="93"/>
      <c r="P2251" s="93"/>
    </row>
    <row r="2252" spans="2:16">
      <c r="B2252" s="93"/>
      <c r="C2252" s="93"/>
      <c r="D2252" s="93"/>
      <c r="F2252" s="93"/>
      <c r="H2252" s="93"/>
      <c r="J2252" s="93"/>
      <c r="L2252" s="93"/>
      <c r="N2252" s="93"/>
      <c r="P2252" s="93"/>
    </row>
    <row r="2253" spans="2:16">
      <c r="B2253" s="93"/>
      <c r="C2253" s="93"/>
      <c r="D2253" s="93"/>
      <c r="F2253" s="93"/>
      <c r="H2253" s="93"/>
      <c r="J2253" s="93"/>
      <c r="L2253" s="93"/>
      <c r="N2253" s="93"/>
      <c r="P2253" s="93"/>
    </row>
    <row r="2254" spans="2:16">
      <c r="B2254" s="93"/>
      <c r="C2254" s="93"/>
      <c r="D2254" s="93"/>
      <c r="F2254" s="93"/>
      <c r="H2254" s="93"/>
      <c r="J2254" s="93"/>
      <c r="L2254" s="93"/>
      <c r="N2254" s="93"/>
      <c r="P2254" s="93"/>
    </row>
    <row r="2255" spans="2:16">
      <c r="B2255" s="93"/>
      <c r="C2255" s="93"/>
      <c r="D2255" s="93"/>
      <c r="F2255" s="93"/>
      <c r="H2255" s="93"/>
      <c r="J2255" s="93"/>
      <c r="L2255" s="93"/>
      <c r="N2255" s="93"/>
      <c r="P2255" s="93"/>
    </row>
    <row r="2256" spans="2:16">
      <c r="B2256" s="93"/>
      <c r="C2256" s="93"/>
      <c r="D2256" s="93"/>
      <c r="F2256" s="93"/>
      <c r="H2256" s="93"/>
      <c r="J2256" s="93"/>
      <c r="L2256" s="93"/>
      <c r="N2256" s="93"/>
      <c r="P2256" s="93"/>
    </row>
    <row r="2257" spans="2:16">
      <c r="B2257" s="93"/>
      <c r="C2257" s="93"/>
      <c r="D2257" s="93"/>
      <c r="F2257" s="93"/>
      <c r="H2257" s="93"/>
      <c r="J2257" s="93"/>
      <c r="L2257" s="93"/>
      <c r="N2257" s="93"/>
      <c r="P2257" s="93"/>
    </row>
    <row r="2258" spans="2:16">
      <c r="B2258" s="93"/>
      <c r="C2258" s="93"/>
      <c r="D2258" s="93"/>
      <c r="F2258" s="93"/>
      <c r="H2258" s="93"/>
      <c r="J2258" s="93"/>
      <c r="L2258" s="93"/>
      <c r="N2258" s="93"/>
      <c r="P2258" s="93"/>
    </row>
    <row r="2259" spans="2:16">
      <c r="B2259" s="93"/>
      <c r="C2259" s="93"/>
      <c r="D2259" s="93"/>
      <c r="F2259" s="93"/>
      <c r="H2259" s="93"/>
      <c r="J2259" s="93"/>
      <c r="L2259" s="93"/>
      <c r="N2259" s="93"/>
      <c r="P2259" s="93"/>
    </row>
    <row r="2260" spans="2:16">
      <c r="B2260" s="93"/>
      <c r="C2260" s="93"/>
      <c r="D2260" s="93"/>
      <c r="F2260" s="93"/>
      <c r="H2260" s="93"/>
      <c r="J2260" s="93"/>
      <c r="L2260" s="93"/>
      <c r="N2260" s="93"/>
      <c r="P2260" s="93"/>
    </row>
    <row r="2261" spans="2:16">
      <c r="B2261" s="93"/>
      <c r="C2261" s="93"/>
      <c r="D2261" s="93"/>
      <c r="F2261" s="93"/>
      <c r="H2261" s="93"/>
      <c r="J2261" s="93"/>
      <c r="L2261" s="93"/>
      <c r="N2261" s="93"/>
      <c r="P2261" s="93"/>
    </row>
    <row r="2262" spans="2:16">
      <c r="B2262" s="93"/>
      <c r="C2262" s="93"/>
      <c r="D2262" s="93"/>
      <c r="F2262" s="93"/>
      <c r="H2262" s="93"/>
      <c r="J2262" s="93"/>
      <c r="L2262" s="93"/>
      <c r="N2262" s="93"/>
      <c r="P2262" s="93"/>
    </row>
    <row r="2263" spans="2:16">
      <c r="B2263" s="93"/>
      <c r="C2263" s="93"/>
      <c r="D2263" s="93"/>
      <c r="F2263" s="93"/>
      <c r="H2263" s="93"/>
      <c r="J2263" s="93"/>
      <c r="L2263" s="93"/>
      <c r="N2263" s="93"/>
      <c r="P2263" s="93"/>
    </row>
    <row r="2264" spans="2:16">
      <c r="B2264" s="93"/>
      <c r="C2264" s="93"/>
      <c r="D2264" s="93"/>
      <c r="F2264" s="93"/>
      <c r="H2264" s="93"/>
      <c r="J2264" s="93"/>
      <c r="L2264" s="93"/>
      <c r="N2264" s="93"/>
      <c r="P2264" s="93"/>
    </row>
    <row r="2265" spans="2:16">
      <c r="B2265" s="93"/>
      <c r="C2265" s="93"/>
      <c r="D2265" s="93"/>
      <c r="F2265" s="93"/>
      <c r="H2265" s="93"/>
      <c r="J2265" s="93"/>
      <c r="L2265" s="93"/>
      <c r="N2265" s="93"/>
      <c r="P2265" s="93"/>
    </row>
    <row r="2266" spans="2:16">
      <c r="B2266" s="93"/>
      <c r="C2266" s="93"/>
      <c r="D2266" s="93"/>
      <c r="F2266" s="93"/>
      <c r="H2266" s="93"/>
      <c r="J2266" s="93"/>
      <c r="L2266" s="93"/>
      <c r="N2266" s="93"/>
      <c r="P2266" s="93"/>
    </row>
    <row r="2267" spans="2:16">
      <c r="B2267" s="93"/>
      <c r="C2267" s="93"/>
      <c r="D2267" s="93"/>
      <c r="F2267" s="93"/>
      <c r="H2267" s="93"/>
      <c r="J2267" s="93"/>
      <c r="L2267" s="93"/>
      <c r="N2267" s="93"/>
      <c r="P2267" s="93"/>
    </row>
    <row r="2268" spans="2:16">
      <c r="B2268" s="93"/>
      <c r="C2268" s="93"/>
      <c r="D2268" s="93"/>
      <c r="F2268" s="93"/>
      <c r="H2268" s="93"/>
      <c r="J2268" s="93"/>
      <c r="L2268" s="93"/>
      <c r="N2268" s="93"/>
      <c r="P2268" s="93"/>
    </row>
    <row r="2269" spans="2:16">
      <c r="B2269" s="93"/>
      <c r="C2269" s="93"/>
      <c r="D2269" s="93"/>
      <c r="F2269" s="93"/>
      <c r="H2269" s="93"/>
      <c r="J2269" s="93"/>
      <c r="L2269" s="93"/>
      <c r="N2269" s="93"/>
      <c r="P2269" s="93"/>
    </row>
    <row r="2270" spans="2:16">
      <c r="B2270" s="93"/>
      <c r="C2270" s="93"/>
      <c r="D2270" s="93"/>
      <c r="F2270" s="93"/>
      <c r="H2270" s="93"/>
      <c r="J2270" s="93"/>
      <c r="L2270" s="93"/>
      <c r="N2270" s="93"/>
      <c r="P2270" s="93"/>
    </row>
    <row r="2271" spans="2:16">
      <c r="B2271" s="93"/>
      <c r="C2271" s="93"/>
      <c r="D2271" s="93"/>
      <c r="F2271" s="93"/>
      <c r="H2271" s="93"/>
      <c r="J2271" s="93"/>
      <c r="L2271" s="93"/>
      <c r="N2271" s="93"/>
      <c r="P2271" s="93"/>
    </row>
    <row r="2272" spans="2:16">
      <c r="B2272" s="93"/>
      <c r="C2272" s="93"/>
      <c r="D2272" s="93"/>
      <c r="F2272" s="93"/>
      <c r="H2272" s="93"/>
      <c r="J2272" s="93"/>
      <c r="L2272" s="93"/>
      <c r="N2272" s="93"/>
      <c r="P2272" s="93"/>
    </row>
    <row r="2273" spans="2:16">
      <c r="B2273" s="93"/>
      <c r="C2273" s="93"/>
      <c r="D2273" s="93"/>
      <c r="F2273" s="93"/>
      <c r="H2273" s="93"/>
      <c r="J2273" s="93"/>
      <c r="L2273" s="93"/>
      <c r="N2273" s="93"/>
      <c r="P2273" s="93"/>
    </row>
    <row r="2274" spans="2:16">
      <c r="B2274" s="93"/>
      <c r="C2274" s="93"/>
      <c r="D2274" s="93"/>
      <c r="F2274" s="93"/>
      <c r="H2274" s="93"/>
      <c r="J2274" s="93"/>
      <c r="L2274" s="93"/>
      <c r="N2274" s="93"/>
      <c r="P2274" s="93"/>
    </row>
    <row r="2275" spans="2:16">
      <c r="B2275" s="93"/>
      <c r="C2275" s="93"/>
      <c r="D2275" s="93"/>
      <c r="F2275" s="93"/>
      <c r="H2275" s="93"/>
      <c r="J2275" s="93"/>
      <c r="L2275" s="93"/>
      <c r="N2275" s="93"/>
      <c r="P2275" s="93"/>
    </row>
    <row r="2276" spans="2:16">
      <c r="B2276" s="93"/>
      <c r="C2276" s="93"/>
      <c r="D2276" s="93"/>
      <c r="F2276" s="93"/>
      <c r="H2276" s="93"/>
      <c r="J2276" s="93"/>
      <c r="L2276" s="93"/>
      <c r="N2276" s="93"/>
      <c r="P2276" s="93"/>
    </row>
    <row r="2277" spans="2:16">
      <c r="B2277" s="93"/>
      <c r="C2277" s="93"/>
      <c r="D2277" s="93"/>
      <c r="F2277" s="93"/>
      <c r="H2277" s="93"/>
      <c r="J2277" s="93"/>
      <c r="L2277" s="93"/>
      <c r="N2277" s="93"/>
      <c r="P2277" s="93"/>
    </row>
    <row r="2278" spans="2:16">
      <c r="B2278" s="93"/>
      <c r="C2278" s="93"/>
      <c r="D2278" s="93"/>
      <c r="F2278" s="93"/>
      <c r="H2278" s="93"/>
      <c r="J2278" s="93"/>
      <c r="L2278" s="93"/>
      <c r="N2278" s="93"/>
      <c r="P2278" s="93"/>
    </row>
    <row r="2279" spans="2:16">
      <c r="B2279" s="93"/>
      <c r="C2279" s="93"/>
      <c r="D2279" s="93"/>
      <c r="F2279" s="93"/>
      <c r="H2279" s="93"/>
      <c r="J2279" s="93"/>
      <c r="L2279" s="93"/>
      <c r="N2279" s="93"/>
      <c r="P2279" s="93"/>
    </row>
    <row r="2280" spans="2:16">
      <c r="B2280" s="93"/>
      <c r="C2280" s="93"/>
      <c r="D2280" s="93"/>
      <c r="F2280" s="93"/>
      <c r="H2280" s="93"/>
      <c r="J2280" s="93"/>
      <c r="L2280" s="93"/>
      <c r="N2280" s="93"/>
      <c r="P2280" s="93"/>
    </row>
    <row r="2281" spans="2:16">
      <c r="B2281" s="93"/>
      <c r="C2281" s="93"/>
      <c r="D2281" s="93"/>
      <c r="F2281" s="93"/>
      <c r="H2281" s="93"/>
      <c r="J2281" s="93"/>
      <c r="L2281" s="93"/>
      <c r="N2281" s="93"/>
      <c r="P2281" s="93"/>
    </row>
    <row r="2282" spans="2:16">
      <c r="B2282" s="93"/>
      <c r="C2282" s="93"/>
      <c r="D2282" s="93"/>
      <c r="F2282" s="93"/>
      <c r="H2282" s="93"/>
      <c r="J2282" s="93"/>
      <c r="L2282" s="93"/>
      <c r="N2282" s="93"/>
      <c r="P2282" s="93"/>
    </row>
    <row r="2283" spans="2:16">
      <c r="B2283" s="93"/>
      <c r="C2283" s="93"/>
      <c r="D2283" s="93"/>
      <c r="F2283" s="93"/>
      <c r="H2283" s="93"/>
      <c r="J2283" s="93"/>
      <c r="L2283" s="93"/>
      <c r="N2283" s="93"/>
      <c r="P2283" s="93"/>
    </row>
    <row r="2284" spans="2:16">
      <c r="B2284" s="93"/>
      <c r="C2284" s="93"/>
      <c r="D2284" s="93"/>
      <c r="F2284" s="93"/>
      <c r="H2284" s="93"/>
      <c r="J2284" s="93"/>
      <c r="L2284" s="93"/>
      <c r="N2284" s="93"/>
      <c r="P2284" s="93"/>
    </row>
    <row r="2285" spans="2:16">
      <c r="B2285" s="93"/>
      <c r="C2285" s="93"/>
      <c r="D2285" s="93"/>
      <c r="F2285" s="93"/>
      <c r="H2285" s="93"/>
      <c r="J2285" s="93"/>
      <c r="L2285" s="93"/>
      <c r="N2285" s="93"/>
      <c r="P2285" s="93"/>
    </row>
    <row r="2286" spans="2:16">
      <c r="B2286" s="93"/>
      <c r="C2286" s="93"/>
      <c r="D2286" s="93"/>
      <c r="F2286" s="93"/>
      <c r="H2286" s="93"/>
      <c r="J2286" s="93"/>
      <c r="L2286" s="93"/>
      <c r="N2286" s="93"/>
      <c r="P2286" s="93"/>
    </row>
    <row r="2287" spans="2:16">
      <c r="B2287" s="93"/>
      <c r="C2287" s="93"/>
      <c r="D2287" s="93"/>
      <c r="F2287" s="93"/>
      <c r="H2287" s="93"/>
      <c r="J2287" s="93"/>
      <c r="L2287" s="93"/>
      <c r="N2287" s="93"/>
      <c r="P2287" s="93"/>
    </row>
    <row r="2288" spans="2:16">
      <c r="B2288" s="93"/>
      <c r="C2288" s="93"/>
      <c r="D2288" s="93"/>
      <c r="F2288" s="93"/>
      <c r="H2288" s="93"/>
      <c r="J2288" s="93"/>
      <c r="L2288" s="93"/>
      <c r="N2288" s="93"/>
      <c r="P2288" s="93"/>
    </row>
    <row r="2289" spans="2:16">
      <c r="B2289" s="93"/>
      <c r="C2289" s="93"/>
      <c r="D2289" s="93"/>
      <c r="F2289" s="93"/>
      <c r="H2289" s="93"/>
      <c r="J2289" s="93"/>
      <c r="L2289" s="93"/>
      <c r="N2289" s="93"/>
      <c r="P2289" s="93"/>
    </row>
    <row r="2290" spans="2:16">
      <c r="B2290" s="93"/>
      <c r="C2290" s="93"/>
      <c r="D2290" s="93"/>
      <c r="F2290" s="93"/>
      <c r="H2290" s="93"/>
      <c r="J2290" s="93"/>
      <c r="L2290" s="93"/>
      <c r="N2290" s="93"/>
      <c r="P2290" s="93"/>
    </row>
    <row r="2291" spans="2:16">
      <c r="B2291" s="93"/>
      <c r="C2291" s="93"/>
      <c r="D2291" s="93"/>
      <c r="F2291" s="93"/>
      <c r="H2291" s="93"/>
      <c r="J2291" s="93"/>
      <c r="L2291" s="93"/>
      <c r="N2291" s="93"/>
      <c r="P2291" s="93"/>
    </row>
    <row r="2292" spans="2:16">
      <c r="B2292" s="93"/>
      <c r="C2292" s="93"/>
      <c r="D2292" s="93"/>
      <c r="F2292" s="93"/>
      <c r="H2292" s="93"/>
      <c r="J2292" s="93"/>
      <c r="L2292" s="93"/>
      <c r="N2292" s="93"/>
      <c r="P2292" s="93"/>
    </row>
    <row r="2293" spans="2:16">
      <c r="B2293" s="93"/>
      <c r="C2293" s="93"/>
      <c r="D2293" s="93"/>
      <c r="F2293" s="93"/>
      <c r="H2293" s="93"/>
      <c r="J2293" s="93"/>
      <c r="L2293" s="93"/>
      <c r="N2293" s="93"/>
      <c r="P2293" s="93"/>
    </row>
    <row r="2294" spans="2:16">
      <c r="B2294" s="93"/>
      <c r="C2294" s="93"/>
      <c r="D2294" s="93"/>
      <c r="F2294" s="93"/>
      <c r="H2294" s="93"/>
      <c r="J2294" s="93"/>
      <c r="L2294" s="93"/>
      <c r="N2294" s="93"/>
      <c r="P2294" s="93"/>
    </row>
    <row r="2295" spans="2:16">
      <c r="B2295" s="93"/>
      <c r="C2295" s="93"/>
      <c r="D2295" s="93"/>
      <c r="F2295" s="93"/>
      <c r="H2295" s="93"/>
      <c r="J2295" s="93"/>
      <c r="L2295" s="93"/>
      <c r="N2295" s="93"/>
      <c r="P2295" s="93"/>
    </row>
    <row r="2296" spans="2:16">
      <c r="B2296" s="93"/>
      <c r="C2296" s="93"/>
      <c r="D2296" s="93"/>
      <c r="F2296" s="93"/>
      <c r="H2296" s="93"/>
      <c r="J2296" s="93"/>
      <c r="L2296" s="93"/>
      <c r="N2296" s="93"/>
      <c r="P2296" s="93"/>
    </row>
    <row r="2297" spans="2:16">
      <c r="B2297" s="93"/>
      <c r="C2297" s="93"/>
      <c r="D2297" s="93"/>
      <c r="F2297" s="93"/>
      <c r="H2297" s="93"/>
      <c r="J2297" s="93"/>
      <c r="L2297" s="93"/>
      <c r="N2297" s="93"/>
      <c r="P2297" s="93"/>
    </row>
    <row r="2298" spans="2:16">
      <c r="B2298" s="93"/>
      <c r="C2298" s="93"/>
      <c r="D2298" s="93"/>
      <c r="F2298" s="93"/>
      <c r="H2298" s="93"/>
      <c r="J2298" s="93"/>
      <c r="L2298" s="93"/>
      <c r="N2298" s="93"/>
      <c r="P2298" s="93"/>
    </row>
    <row r="2299" spans="2:16">
      <c r="B2299" s="93"/>
      <c r="C2299" s="93"/>
      <c r="D2299" s="93"/>
      <c r="F2299" s="93"/>
      <c r="H2299" s="93"/>
      <c r="J2299" s="93"/>
      <c r="L2299" s="93"/>
      <c r="N2299" s="93"/>
      <c r="P2299" s="93"/>
    </row>
    <row r="2300" spans="2:16">
      <c r="B2300" s="93"/>
      <c r="C2300" s="93"/>
      <c r="D2300" s="93"/>
      <c r="F2300" s="93"/>
      <c r="H2300" s="93"/>
      <c r="J2300" s="93"/>
      <c r="L2300" s="93"/>
      <c r="N2300" s="93"/>
      <c r="P2300" s="93"/>
    </row>
    <row r="2301" spans="2:16">
      <c r="B2301" s="93"/>
      <c r="C2301" s="93"/>
      <c r="D2301" s="93"/>
      <c r="F2301" s="93"/>
      <c r="H2301" s="93"/>
      <c r="J2301" s="93"/>
      <c r="L2301" s="93"/>
      <c r="N2301" s="93"/>
      <c r="P2301" s="93"/>
    </row>
    <row r="2302" spans="2:16">
      <c r="B2302" s="93"/>
      <c r="C2302" s="93"/>
      <c r="D2302" s="93"/>
      <c r="F2302" s="93"/>
      <c r="H2302" s="93"/>
      <c r="J2302" s="93"/>
      <c r="L2302" s="93"/>
      <c r="N2302" s="93"/>
      <c r="P2302" s="93"/>
    </row>
    <row r="2303" spans="2:16">
      <c r="B2303" s="93"/>
      <c r="C2303" s="93"/>
      <c r="D2303" s="93"/>
      <c r="F2303" s="93"/>
      <c r="H2303" s="93"/>
      <c r="J2303" s="93"/>
      <c r="L2303" s="93"/>
      <c r="N2303" s="93"/>
      <c r="P2303" s="93"/>
    </row>
    <row r="2304" spans="2:16">
      <c r="B2304" s="93"/>
      <c r="C2304" s="93"/>
      <c r="D2304" s="93"/>
      <c r="F2304" s="93"/>
      <c r="H2304" s="93"/>
      <c r="J2304" s="93"/>
      <c r="L2304" s="93"/>
      <c r="N2304" s="93"/>
      <c r="P2304" s="93"/>
    </row>
    <row r="2305" spans="2:16">
      <c r="B2305" s="93"/>
      <c r="C2305" s="93"/>
      <c r="D2305" s="93"/>
      <c r="F2305" s="93"/>
      <c r="H2305" s="93"/>
      <c r="J2305" s="93"/>
      <c r="L2305" s="93"/>
      <c r="N2305" s="93"/>
      <c r="P2305" s="93"/>
    </row>
    <row r="2306" spans="2:16">
      <c r="B2306" s="93"/>
      <c r="C2306" s="93"/>
      <c r="D2306" s="93"/>
      <c r="F2306" s="93"/>
      <c r="H2306" s="93"/>
      <c r="J2306" s="93"/>
      <c r="L2306" s="93"/>
      <c r="N2306" s="93"/>
      <c r="P2306" s="93"/>
    </row>
    <row r="2307" spans="2:16">
      <c r="B2307" s="93"/>
      <c r="C2307" s="93"/>
      <c r="D2307" s="93"/>
      <c r="F2307" s="93"/>
      <c r="H2307" s="93"/>
      <c r="J2307" s="93"/>
      <c r="L2307" s="93"/>
      <c r="N2307" s="93"/>
      <c r="P2307" s="93"/>
    </row>
    <row r="2308" spans="2:16">
      <c r="B2308" s="93"/>
      <c r="C2308" s="93"/>
      <c r="D2308" s="93"/>
      <c r="F2308" s="93"/>
      <c r="H2308" s="93"/>
      <c r="J2308" s="93"/>
      <c r="L2308" s="93"/>
      <c r="N2308" s="93"/>
      <c r="P2308" s="93"/>
    </row>
    <row r="2309" spans="2:16">
      <c r="B2309" s="93"/>
      <c r="C2309" s="93"/>
      <c r="D2309" s="93"/>
      <c r="F2309" s="93"/>
      <c r="H2309" s="93"/>
      <c r="J2309" s="93"/>
      <c r="L2309" s="93"/>
      <c r="N2309" s="93"/>
      <c r="P2309" s="93"/>
    </row>
    <row r="2310" spans="2:16">
      <c r="B2310" s="93"/>
      <c r="C2310" s="93"/>
      <c r="D2310" s="93"/>
      <c r="F2310" s="93"/>
      <c r="H2310" s="93"/>
      <c r="J2310" s="93"/>
      <c r="L2310" s="93"/>
      <c r="N2310" s="93"/>
      <c r="P2310" s="93"/>
    </row>
    <row r="2311" spans="2:16">
      <c r="B2311" s="93"/>
      <c r="C2311" s="93"/>
      <c r="D2311" s="93"/>
      <c r="F2311" s="93"/>
      <c r="H2311" s="93"/>
      <c r="J2311" s="93"/>
      <c r="L2311" s="93"/>
      <c r="N2311" s="93"/>
      <c r="P2311" s="93"/>
    </row>
    <row r="2312" spans="2:16">
      <c r="B2312" s="93"/>
      <c r="C2312" s="93"/>
      <c r="D2312" s="93"/>
      <c r="F2312" s="93"/>
      <c r="H2312" s="93"/>
      <c r="J2312" s="93"/>
      <c r="L2312" s="93"/>
      <c r="N2312" s="93"/>
      <c r="P2312" s="93"/>
    </row>
    <row r="2313" spans="2:16">
      <c r="B2313" s="93"/>
      <c r="C2313" s="93"/>
      <c r="D2313" s="93"/>
      <c r="F2313" s="93"/>
      <c r="H2313" s="93"/>
      <c r="J2313" s="93"/>
      <c r="L2313" s="93"/>
      <c r="N2313" s="93"/>
      <c r="P2313" s="93"/>
    </row>
    <row r="2314" spans="2:16">
      <c r="B2314" s="93"/>
      <c r="C2314" s="93"/>
      <c r="D2314" s="93"/>
      <c r="F2314" s="93"/>
      <c r="H2314" s="93"/>
      <c r="J2314" s="93"/>
      <c r="L2314" s="93"/>
      <c r="N2314" s="93"/>
      <c r="P2314" s="93"/>
    </row>
    <row r="2315" spans="2:16">
      <c r="B2315" s="93"/>
      <c r="C2315" s="93"/>
      <c r="D2315" s="93"/>
      <c r="F2315" s="93"/>
      <c r="H2315" s="93"/>
      <c r="J2315" s="93"/>
      <c r="L2315" s="93"/>
      <c r="N2315" s="93"/>
      <c r="P2315" s="93"/>
    </row>
    <row r="2316" spans="2:16">
      <c r="B2316" s="93"/>
      <c r="C2316" s="93"/>
      <c r="D2316" s="93"/>
      <c r="F2316" s="93"/>
      <c r="H2316" s="93"/>
      <c r="J2316" s="93"/>
      <c r="L2316" s="93"/>
      <c r="N2316" s="93"/>
      <c r="P2316" s="93"/>
    </row>
    <row r="2317" spans="2:16">
      <c r="B2317" s="93"/>
      <c r="C2317" s="93"/>
      <c r="D2317" s="93"/>
      <c r="F2317" s="93"/>
      <c r="H2317" s="93"/>
      <c r="J2317" s="93"/>
      <c r="L2317" s="93"/>
      <c r="N2317" s="93"/>
      <c r="P2317" s="93"/>
    </row>
    <row r="2318" spans="2:16">
      <c r="B2318" s="93"/>
      <c r="C2318" s="93"/>
      <c r="D2318" s="93"/>
      <c r="F2318" s="93"/>
      <c r="H2318" s="93"/>
      <c r="J2318" s="93"/>
      <c r="L2318" s="93"/>
      <c r="N2318" s="93"/>
      <c r="P2318" s="93"/>
    </row>
    <row r="2319" spans="2:16">
      <c r="B2319" s="93"/>
      <c r="C2319" s="93"/>
      <c r="D2319" s="93"/>
      <c r="F2319" s="93"/>
      <c r="H2319" s="93"/>
      <c r="J2319" s="93"/>
      <c r="L2319" s="93"/>
      <c r="N2319" s="93"/>
      <c r="P2319" s="93"/>
    </row>
    <row r="2320" spans="2:16">
      <c r="B2320" s="93"/>
      <c r="C2320" s="93"/>
      <c r="D2320" s="93"/>
      <c r="F2320" s="93"/>
      <c r="H2320" s="93"/>
      <c r="J2320" s="93"/>
      <c r="L2320" s="93"/>
      <c r="N2320" s="93"/>
      <c r="P2320" s="93"/>
    </row>
    <row r="2321" spans="2:16">
      <c r="B2321" s="93"/>
      <c r="C2321" s="93"/>
      <c r="D2321" s="93"/>
      <c r="F2321" s="93"/>
      <c r="H2321" s="93"/>
      <c r="J2321" s="93"/>
      <c r="L2321" s="93"/>
      <c r="N2321" s="93"/>
      <c r="P2321" s="93"/>
    </row>
    <row r="2322" spans="2:16">
      <c r="B2322" s="93"/>
      <c r="C2322" s="93"/>
      <c r="D2322" s="93"/>
      <c r="F2322" s="93"/>
      <c r="H2322" s="93"/>
      <c r="J2322" s="93"/>
      <c r="L2322" s="93"/>
      <c r="N2322" s="93"/>
      <c r="P2322" s="93"/>
    </row>
    <row r="2323" spans="2:16">
      <c r="B2323" s="93"/>
      <c r="C2323" s="93"/>
      <c r="D2323" s="93"/>
      <c r="F2323" s="93"/>
      <c r="H2323" s="93"/>
      <c r="J2323" s="93"/>
      <c r="L2323" s="93"/>
      <c r="N2323" s="93"/>
      <c r="P2323" s="93"/>
    </row>
    <row r="2324" spans="2:16">
      <c r="B2324" s="93"/>
      <c r="C2324" s="93"/>
      <c r="D2324" s="93"/>
      <c r="F2324" s="93"/>
      <c r="H2324" s="93"/>
      <c r="J2324" s="93"/>
      <c r="L2324" s="93"/>
      <c r="N2324" s="93"/>
      <c r="P2324" s="93"/>
    </row>
    <row r="2325" spans="2:16">
      <c r="B2325" s="93"/>
      <c r="C2325" s="93"/>
      <c r="D2325" s="93"/>
      <c r="F2325" s="93"/>
      <c r="H2325" s="93"/>
      <c r="J2325" s="93"/>
      <c r="L2325" s="93"/>
      <c r="N2325" s="93"/>
      <c r="P2325" s="93"/>
    </row>
    <row r="2326" spans="2:16">
      <c r="B2326" s="93"/>
      <c r="C2326" s="93"/>
      <c r="D2326" s="93"/>
      <c r="F2326" s="93"/>
      <c r="H2326" s="93"/>
      <c r="J2326" s="93"/>
      <c r="L2326" s="93"/>
      <c r="N2326" s="93"/>
      <c r="P2326" s="93"/>
    </row>
    <row r="2327" spans="2:16">
      <c r="B2327" s="93"/>
      <c r="C2327" s="93"/>
      <c r="D2327" s="93"/>
      <c r="F2327" s="93"/>
      <c r="H2327" s="93"/>
      <c r="J2327" s="93"/>
      <c r="L2327" s="93"/>
      <c r="N2327" s="93"/>
      <c r="P2327" s="93"/>
    </row>
    <row r="2328" spans="2:16">
      <c r="B2328" s="93"/>
      <c r="C2328" s="93"/>
      <c r="D2328" s="93"/>
      <c r="F2328" s="93"/>
      <c r="H2328" s="93"/>
      <c r="J2328" s="93"/>
      <c r="L2328" s="93"/>
      <c r="N2328" s="93"/>
      <c r="P2328" s="93"/>
    </row>
    <row r="2329" spans="2:16">
      <c r="B2329" s="93"/>
      <c r="C2329" s="93"/>
      <c r="D2329" s="93"/>
      <c r="F2329" s="93"/>
      <c r="H2329" s="93"/>
      <c r="J2329" s="93"/>
      <c r="L2329" s="93"/>
      <c r="N2329" s="93"/>
      <c r="P2329" s="93"/>
    </row>
    <row r="2330" spans="2:16">
      <c r="B2330" s="93"/>
      <c r="C2330" s="93"/>
      <c r="D2330" s="93"/>
      <c r="F2330" s="93"/>
      <c r="H2330" s="93"/>
      <c r="J2330" s="93"/>
      <c r="L2330" s="93"/>
      <c r="N2330" s="93"/>
      <c r="P2330" s="93"/>
    </row>
    <row r="2331" spans="2:16">
      <c r="B2331" s="93"/>
      <c r="C2331" s="93"/>
      <c r="D2331" s="93"/>
      <c r="F2331" s="93"/>
      <c r="H2331" s="93"/>
      <c r="J2331" s="93"/>
      <c r="L2331" s="93"/>
      <c r="N2331" s="93"/>
      <c r="P2331" s="93"/>
    </row>
    <row r="2332" spans="2:16">
      <c r="B2332" s="93"/>
      <c r="C2332" s="93"/>
      <c r="D2332" s="93"/>
      <c r="F2332" s="93"/>
      <c r="H2332" s="93"/>
      <c r="J2332" s="93"/>
      <c r="L2332" s="93"/>
      <c r="N2332" s="93"/>
      <c r="P2332" s="93"/>
    </row>
    <row r="2333" spans="2:16">
      <c r="B2333" s="93"/>
      <c r="C2333" s="93"/>
      <c r="D2333" s="93"/>
      <c r="F2333" s="93"/>
      <c r="H2333" s="93"/>
      <c r="J2333" s="93"/>
      <c r="L2333" s="93"/>
      <c r="N2333" s="93"/>
      <c r="P2333" s="93"/>
    </row>
    <row r="2334" spans="2:16">
      <c r="B2334" s="93"/>
      <c r="C2334" s="93"/>
      <c r="D2334" s="93"/>
      <c r="F2334" s="93"/>
      <c r="H2334" s="93"/>
      <c r="J2334" s="93"/>
      <c r="L2334" s="93"/>
      <c r="N2334" s="93"/>
      <c r="P2334" s="93"/>
    </row>
    <row r="2335" spans="2:16">
      <c r="B2335" s="93"/>
      <c r="C2335" s="93"/>
      <c r="D2335" s="93"/>
      <c r="F2335" s="93"/>
      <c r="H2335" s="93"/>
      <c r="J2335" s="93"/>
      <c r="L2335" s="93"/>
      <c r="N2335" s="93"/>
      <c r="P2335" s="93"/>
    </row>
    <row r="2336" spans="2:16">
      <c r="B2336" s="93"/>
      <c r="C2336" s="93"/>
      <c r="D2336" s="93"/>
      <c r="F2336" s="93"/>
      <c r="H2336" s="93"/>
      <c r="J2336" s="93"/>
      <c r="L2336" s="93"/>
      <c r="N2336" s="93"/>
      <c r="P2336" s="93"/>
    </row>
    <row r="2337" spans="2:16">
      <c r="B2337" s="93"/>
      <c r="C2337" s="93"/>
      <c r="D2337" s="93"/>
      <c r="F2337" s="93"/>
      <c r="H2337" s="93"/>
      <c r="J2337" s="93"/>
      <c r="L2337" s="93"/>
      <c r="N2337" s="93"/>
      <c r="P2337" s="93"/>
    </row>
    <row r="2338" spans="2:16">
      <c r="B2338" s="93"/>
      <c r="C2338" s="93"/>
      <c r="D2338" s="93"/>
      <c r="F2338" s="93"/>
      <c r="H2338" s="93"/>
      <c r="J2338" s="93"/>
      <c r="L2338" s="93"/>
      <c r="N2338" s="93"/>
      <c r="P2338" s="93"/>
    </row>
    <row r="2339" spans="2:16">
      <c r="B2339" s="93"/>
      <c r="C2339" s="93"/>
      <c r="D2339" s="93"/>
      <c r="F2339" s="93"/>
      <c r="H2339" s="93"/>
      <c r="J2339" s="93"/>
      <c r="L2339" s="93"/>
      <c r="N2339" s="93"/>
      <c r="P2339" s="93"/>
    </row>
    <row r="2340" spans="2:16">
      <c r="B2340" s="93"/>
      <c r="C2340" s="93"/>
      <c r="D2340" s="93"/>
      <c r="F2340" s="93"/>
      <c r="H2340" s="93"/>
      <c r="J2340" s="93"/>
      <c r="L2340" s="93"/>
      <c r="N2340" s="93"/>
      <c r="P2340" s="93"/>
    </row>
    <row r="2341" spans="2:16">
      <c r="B2341" s="93"/>
      <c r="C2341" s="93"/>
      <c r="D2341" s="93"/>
      <c r="F2341" s="93"/>
      <c r="H2341" s="93"/>
      <c r="J2341" s="93"/>
      <c r="L2341" s="93"/>
      <c r="N2341" s="93"/>
      <c r="P2341" s="93"/>
    </row>
    <row r="2342" spans="2:16">
      <c r="B2342" s="93"/>
      <c r="C2342" s="93"/>
      <c r="D2342" s="93"/>
      <c r="F2342" s="93"/>
      <c r="H2342" s="93"/>
      <c r="J2342" s="93"/>
      <c r="L2342" s="93"/>
      <c r="N2342" s="93"/>
      <c r="P2342" s="93"/>
    </row>
    <row r="2343" spans="2:16">
      <c r="B2343" s="93"/>
      <c r="C2343" s="93"/>
      <c r="D2343" s="93"/>
      <c r="F2343" s="93"/>
      <c r="H2343" s="93"/>
      <c r="J2343" s="93"/>
      <c r="L2343" s="93"/>
      <c r="N2343" s="93"/>
      <c r="P2343" s="93"/>
    </row>
    <row r="2344" spans="2:16">
      <c r="B2344" s="93"/>
      <c r="C2344" s="93"/>
      <c r="D2344" s="93"/>
      <c r="F2344" s="93"/>
      <c r="H2344" s="93"/>
      <c r="J2344" s="93"/>
      <c r="L2344" s="93"/>
      <c r="N2344" s="93"/>
      <c r="P2344" s="93"/>
    </row>
    <row r="2345" spans="2:16">
      <c r="B2345" s="93"/>
      <c r="C2345" s="93"/>
      <c r="D2345" s="93"/>
      <c r="F2345" s="93"/>
      <c r="H2345" s="93"/>
      <c r="J2345" s="93"/>
      <c r="L2345" s="93"/>
      <c r="N2345" s="93"/>
      <c r="P2345" s="93"/>
    </row>
    <row r="2346" spans="2:16">
      <c r="B2346" s="93"/>
      <c r="C2346" s="93"/>
      <c r="D2346" s="93"/>
      <c r="F2346" s="93"/>
      <c r="H2346" s="93"/>
      <c r="J2346" s="93"/>
      <c r="L2346" s="93"/>
      <c r="N2346" s="93"/>
      <c r="P2346" s="93"/>
    </row>
    <row r="2347" spans="2:16">
      <c r="B2347" s="93"/>
      <c r="C2347" s="93"/>
      <c r="D2347" s="93"/>
      <c r="F2347" s="93"/>
      <c r="H2347" s="93"/>
      <c r="J2347" s="93"/>
      <c r="L2347" s="93"/>
      <c r="N2347" s="93"/>
      <c r="P2347" s="93"/>
    </row>
    <row r="2348" spans="2:16">
      <c r="B2348" s="93"/>
      <c r="C2348" s="93"/>
      <c r="D2348" s="93"/>
      <c r="F2348" s="93"/>
      <c r="H2348" s="93"/>
      <c r="J2348" s="93"/>
      <c r="L2348" s="93"/>
      <c r="N2348" s="93"/>
      <c r="P2348" s="93"/>
    </row>
    <row r="2349" spans="2:16">
      <c r="B2349" s="93"/>
      <c r="C2349" s="93"/>
      <c r="D2349" s="93"/>
      <c r="F2349" s="93"/>
      <c r="H2349" s="93"/>
      <c r="J2349" s="93"/>
      <c r="L2349" s="93"/>
      <c r="N2349" s="93"/>
      <c r="P2349" s="93"/>
    </row>
    <row r="2350" spans="2:16">
      <c r="B2350" s="93"/>
      <c r="C2350" s="93"/>
      <c r="D2350" s="93"/>
      <c r="F2350" s="93"/>
      <c r="H2350" s="93"/>
      <c r="J2350" s="93"/>
      <c r="L2350" s="93"/>
      <c r="N2350" s="93"/>
      <c r="P2350" s="93"/>
    </row>
    <row r="2351" spans="2:16">
      <c r="B2351" s="93"/>
      <c r="C2351" s="93"/>
      <c r="D2351" s="93"/>
      <c r="F2351" s="93"/>
      <c r="H2351" s="93"/>
      <c r="J2351" s="93"/>
      <c r="L2351" s="93"/>
      <c r="N2351" s="93"/>
      <c r="P2351" s="93"/>
    </row>
    <row r="2352" spans="2:16">
      <c r="B2352" s="93"/>
      <c r="C2352" s="93"/>
      <c r="D2352" s="93"/>
      <c r="F2352" s="93"/>
      <c r="H2352" s="93"/>
      <c r="J2352" s="93"/>
      <c r="L2352" s="93"/>
      <c r="N2352" s="93"/>
      <c r="P2352" s="93"/>
    </row>
    <row r="2353" spans="2:16">
      <c r="B2353" s="93"/>
      <c r="C2353" s="93"/>
      <c r="D2353" s="93"/>
      <c r="F2353" s="93"/>
      <c r="H2353" s="93"/>
      <c r="J2353" s="93"/>
      <c r="L2353" s="93"/>
      <c r="N2353" s="93"/>
      <c r="P2353" s="93"/>
    </row>
    <row r="2354" spans="2:16">
      <c r="B2354" s="93"/>
      <c r="C2354" s="93"/>
      <c r="D2354" s="93"/>
      <c r="F2354" s="93"/>
      <c r="H2354" s="93"/>
      <c r="J2354" s="93"/>
      <c r="L2354" s="93"/>
      <c r="N2354" s="93"/>
      <c r="P2354" s="93"/>
    </row>
    <row r="2355" spans="2:16">
      <c r="B2355" s="93"/>
      <c r="C2355" s="93"/>
      <c r="D2355" s="93"/>
      <c r="F2355" s="93"/>
      <c r="H2355" s="93"/>
      <c r="J2355" s="93"/>
      <c r="L2355" s="93"/>
      <c r="N2355" s="93"/>
      <c r="P2355" s="93"/>
    </row>
    <row r="2356" spans="2:16">
      <c r="B2356" s="93"/>
      <c r="C2356" s="93"/>
      <c r="D2356" s="93"/>
      <c r="F2356" s="93"/>
      <c r="H2356" s="93"/>
      <c r="J2356" s="93"/>
      <c r="L2356" s="93"/>
      <c r="N2356" s="93"/>
      <c r="P2356" s="93"/>
    </row>
    <row r="2357" spans="2:16">
      <c r="B2357" s="93"/>
      <c r="C2357" s="93"/>
      <c r="D2357" s="93"/>
      <c r="F2357" s="93"/>
      <c r="H2357" s="93"/>
      <c r="J2357" s="93"/>
      <c r="L2357" s="93"/>
      <c r="N2357" s="93"/>
      <c r="P2357" s="93"/>
    </row>
    <row r="2358" spans="2:16">
      <c r="B2358" s="93"/>
      <c r="C2358" s="93"/>
      <c r="D2358" s="93"/>
      <c r="F2358" s="93"/>
      <c r="H2358" s="93"/>
      <c r="J2358" s="93"/>
      <c r="L2358" s="93"/>
      <c r="N2358" s="93"/>
      <c r="P2358" s="93"/>
    </row>
    <row r="2359" spans="2:16">
      <c r="B2359" s="93"/>
      <c r="C2359" s="93"/>
      <c r="D2359" s="93"/>
      <c r="F2359" s="93"/>
      <c r="H2359" s="93"/>
      <c r="J2359" s="93"/>
      <c r="L2359" s="93"/>
      <c r="N2359" s="93"/>
      <c r="P2359" s="93"/>
    </row>
    <row r="2360" spans="2:16">
      <c r="B2360" s="93"/>
      <c r="C2360" s="93"/>
      <c r="D2360" s="93"/>
      <c r="F2360" s="93"/>
      <c r="H2360" s="93"/>
      <c r="J2360" s="93"/>
      <c r="L2360" s="93"/>
      <c r="N2360" s="93"/>
      <c r="P2360" s="93"/>
    </row>
    <row r="2361" spans="2:16">
      <c r="B2361" s="93"/>
      <c r="C2361" s="93"/>
      <c r="D2361" s="93"/>
      <c r="F2361" s="93"/>
      <c r="H2361" s="93"/>
      <c r="J2361" s="93"/>
      <c r="L2361" s="93"/>
      <c r="N2361" s="93"/>
      <c r="P2361" s="93"/>
    </row>
    <row r="2362" spans="2:16">
      <c r="B2362" s="93"/>
      <c r="C2362" s="93"/>
      <c r="D2362" s="93"/>
      <c r="F2362" s="93"/>
      <c r="H2362" s="93"/>
      <c r="J2362" s="93"/>
      <c r="L2362" s="93"/>
      <c r="N2362" s="93"/>
      <c r="P2362" s="93"/>
    </row>
    <row r="2363" spans="2:16">
      <c r="B2363" s="93"/>
      <c r="C2363" s="93"/>
      <c r="D2363" s="93"/>
      <c r="F2363" s="93"/>
      <c r="H2363" s="93"/>
      <c r="J2363" s="93"/>
      <c r="L2363" s="93"/>
      <c r="N2363" s="93"/>
      <c r="P2363" s="93"/>
    </row>
    <row r="2364" spans="2:16">
      <c r="B2364" s="93"/>
      <c r="C2364" s="93"/>
      <c r="D2364" s="93"/>
      <c r="F2364" s="93"/>
      <c r="H2364" s="93"/>
      <c r="J2364" s="93"/>
      <c r="L2364" s="93"/>
      <c r="N2364" s="93"/>
      <c r="P2364" s="93"/>
    </row>
    <row r="2365" spans="2:16">
      <c r="B2365" s="93"/>
      <c r="C2365" s="93"/>
      <c r="D2365" s="93"/>
      <c r="F2365" s="93"/>
      <c r="H2365" s="93"/>
      <c r="J2365" s="93"/>
      <c r="L2365" s="93"/>
      <c r="N2365" s="93"/>
      <c r="P2365" s="93"/>
    </row>
    <row r="2366" spans="2:16">
      <c r="B2366" s="93"/>
      <c r="C2366" s="93"/>
      <c r="D2366" s="93"/>
      <c r="F2366" s="93"/>
      <c r="H2366" s="93"/>
      <c r="J2366" s="93"/>
      <c r="L2366" s="93"/>
      <c r="N2366" s="93"/>
      <c r="P2366" s="93"/>
    </row>
    <row r="2367" spans="2:16">
      <c r="B2367" s="93"/>
      <c r="C2367" s="93"/>
      <c r="D2367" s="93"/>
      <c r="F2367" s="93"/>
      <c r="H2367" s="93"/>
      <c r="J2367" s="93"/>
      <c r="L2367" s="93"/>
      <c r="N2367" s="93"/>
      <c r="P2367" s="93"/>
    </row>
    <row r="2368" spans="2:16">
      <c r="B2368" s="93"/>
      <c r="C2368" s="93"/>
      <c r="D2368" s="93"/>
      <c r="F2368" s="93"/>
      <c r="H2368" s="93"/>
      <c r="J2368" s="93"/>
      <c r="L2368" s="93"/>
      <c r="N2368" s="93"/>
      <c r="P2368" s="93"/>
    </row>
    <row r="2369" spans="2:16">
      <c r="B2369" s="93"/>
      <c r="C2369" s="93"/>
      <c r="D2369" s="93"/>
      <c r="F2369" s="93"/>
      <c r="H2369" s="93"/>
      <c r="J2369" s="93"/>
      <c r="L2369" s="93"/>
      <c r="N2369" s="93"/>
      <c r="P2369" s="93"/>
    </row>
    <row r="2370" spans="2:16">
      <c r="B2370" s="93"/>
      <c r="C2370" s="93"/>
      <c r="D2370" s="93"/>
      <c r="F2370" s="93"/>
      <c r="H2370" s="93"/>
      <c r="J2370" s="93"/>
      <c r="L2370" s="93"/>
      <c r="N2370" s="93"/>
      <c r="P2370" s="93"/>
    </row>
    <row r="2371" spans="2:16">
      <c r="B2371" s="93"/>
      <c r="C2371" s="93"/>
      <c r="D2371" s="93"/>
      <c r="F2371" s="93"/>
      <c r="H2371" s="93"/>
      <c r="J2371" s="93"/>
      <c r="L2371" s="93"/>
      <c r="N2371" s="93"/>
      <c r="P2371" s="93"/>
    </row>
    <row r="2372" spans="2:16">
      <c r="B2372" s="93"/>
      <c r="C2372" s="93"/>
      <c r="D2372" s="93"/>
      <c r="F2372" s="93"/>
      <c r="H2372" s="93"/>
      <c r="J2372" s="93"/>
      <c r="L2372" s="93"/>
      <c r="N2372" s="93"/>
      <c r="P2372" s="93"/>
    </row>
    <row r="2373" spans="2:16">
      <c r="B2373" s="93"/>
      <c r="C2373" s="93"/>
      <c r="D2373" s="93"/>
      <c r="F2373" s="93"/>
      <c r="H2373" s="93"/>
      <c r="J2373" s="93"/>
      <c r="L2373" s="93"/>
      <c r="N2373" s="93"/>
      <c r="P2373" s="93"/>
    </row>
    <row r="2374" spans="2:16">
      <c r="B2374" s="93"/>
      <c r="C2374" s="93"/>
      <c r="D2374" s="93"/>
      <c r="F2374" s="93"/>
      <c r="H2374" s="93"/>
      <c r="J2374" s="93"/>
      <c r="L2374" s="93"/>
      <c r="N2374" s="93"/>
      <c r="P2374" s="93"/>
    </row>
    <row r="2375" spans="2:16">
      <c r="B2375" s="93"/>
      <c r="C2375" s="93"/>
      <c r="D2375" s="93"/>
      <c r="F2375" s="93"/>
      <c r="H2375" s="93"/>
      <c r="J2375" s="93"/>
      <c r="L2375" s="93"/>
      <c r="N2375" s="93"/>
      <c r="P2375" s="93"/>
    </row>
    <row r="2376" spans="2:16">
      <c r="B2376" s="93"/>
      <c r="C2376" s="93"/>
      <c r="D2376" s="93"/>
      <c r="F2376" s="93"/>
      <c r="H2376" s="93"/>
      <c r="J2376" s="93"/>
      <c r="L2376" s="93"/>
      <c r="N2376" s="93"/>
      <c r="P2376" s="93"/>
    </row>
    <row r="2377" spans="2:16">
      <c r="B2377" s="93"/>
      <c r="C2377" s="93"/>
      <c r="D2377" s="93"/>
      <c r="F2377" s="93"/>
      <c r="H2377" s="93"/>
      <c r="J2377" s="93"/>
      <c r="L2377" s="93"/>
      <c r="N2377" s="93"/>
      <c r="P2377" s="93"/>
    </row>
    <row r="2378" spans="2:16">
      <c r="B2378" s="93"/>
      <c r="C2378" s="93"/>
      <c r="D2378" s="93"/>
      <c r="F2378" s="93"/>
      <c r="H2378" s="93"/>
      <c r="J2378" s="93"/>
      <c r="L2378" s="93"/>
      <c r="N2378" s="93"/>
      <c r="P2378" s="93"/>
    </row>
    <row r="2379" spans="2:16">
      <c r="B2379" s="93"/>
      <c r="C2379" s="93"/>
      <c r="D2379" s="93"/>
      <c r="F2379" s="93"/>
      <c r="H2379" s="93"/>
      <c r="J2379" s="93"/>
      <c r="L2379" s="93"/>
      <c r="N2379" s="93"/>
      <c r="P2379" s="93"/>
    </row>
    <row r="2380" spans="2:16">
      <c r="B2380" s="93"/>
      <c r="C2380" s="93"/>
      <c r="D2380" s="93"/>
      <c r="F2380" s="93"/>
      <c r="H2380" s="93"/>
      <c r="J2380" s="93"/>
      <c r="L2380" s="93"/>
      <c r="N2380" s="93"/>
      <c r="P2380" s="93"/>
    </row>
    <row r="2381" spans="2:16">
      <c r="B2381" s="93"/>
      <c r="C2381" s="93"/>
      <c r="D2381" s="93"/>
      <c r="F2381" s="93"/>
      <c r="H2381" s="93"/>
      <c r="J2381" s="93"/>
      <c r="L2381" s="93"/>
      <c r="N2381" s="93"/>
      <c r="P2381" s="93"/>
    </row>
    <row r="2382" spans="2:16">
      <c r="B2382" s="93"/>
      <c r="C2382" s="93"/>
      <c r="D2382" s="93"/>
      <c r="F2382" s="93"/>
      <c r="H2382" s="93"/>
      <c r="J2382" s="93"/>
      <c r="L2382" s="93"/>
      <c r="N2382" s="93"/>
      <c r="P2382" s="93"/>
    </row>
    <row r="2383" spans="2:16">
      <c r="B2383" s="93"/>
      <c r="C2383" s="93"/>
      <c r="D2383" s="93"/>
      <c r="F2383" s="93"/>
      <c r="H2383" s="93"/>
      <c r="J2383" s="93"/>
      <c r="L2383" s="93"/>
      <c r="N2383" s="93"/>
      <c r="P2383" s="93"/>
    </row>
    <row r="2384" spans="2:16">
      <c r="B2384" s="93"/>
      <c r="C2384" s="93"/>
      <c r="D2384" s="93"/>
      <c r="F2384" s="93"/>
      <c r="H2384" s="93"/>
      <c r="J2384" s="93"/>
      <c r="L2384" s="93"/>
      <c r="N2384" s="93"/>
      <c r="P2384" s="93"/>
    </row>
    <row r="2385" spans="2:16">
      <c r="B2385" s="93"/>
      <c r="C2385" s="93"/>
      <c r="D2385" s="93"/>
      <c r="F2385" s="93"/>
      <c r="H2385" s="93"/>
      <c r="J2385" s="93"/>
      <c r="L2385" s="93"/>
      <c r="N2385" s="93"/>
      <c r="P2385" s="93"/>
    </row>
    <row r="2386" spans="2:16">
      <c r="B2386" s="93"/>
      <c r="C2386" s="93"/>
      <c r="D2386" s="93"/>
      <c r="F2386" s="93"/>
      <c r="H2386" s="93"/>
      <c r="J2386" s="93"/>
      <c r="L2386" s="93"/>
      <c r="N2386" s="93"/>
      <c r="P2386" s="93"/>
    </row>
    <row r="2387" spans="2:16">
      <c r="B2387" s="93"/>
      <c r="C2387" s="93"/>
      <c r="D2387" s="93"/>
      <c r="F2387" s="93"/>
      <c r="H2387" s="93"/>
      <c r="J2387" s="93"/>
      <c r="L2387" s="93"/>
      <c r="N2387" s="93"/>
      <c r="P2387" s="93"/>
    </row>
    <row r="2388" spans="2:16">
      <c r="B2388" s="93"/>
      <c r="C2388" s="93"/>
      <c r="D2388" s="93"/>
      <c r="F2388" s="93"/>
      <c r="H2388" s="93"/>
      <c r="J2388" s="93"/>
      <c r="L2388" s="93"/>
      <c r="N2388" s="93"/>
      <c r="P2388" s="93"/>
    </row>
    <row r="2389" spans="2:16">
      <c r="B2389" s="93"/>
      <c r="C2389" s="93"/>
      <c r="D2389" s="93"/>
      <c r="F2389" s="93"/>
      <c r="H2389" s="93"/>
      <c r="J2389" s="93"/>
      <c r="L2389" s="93"/>
      <c r="N2389" s="93"/>
      <c r="P2389" s="93"/>
    </row>
    <row r="2390" spans="2:16">
      <c r="B2390" s="93"/>
      <c r="C2390" s="93"/>
      <c r="D2390" s="93"/>
      <c r="F2390" s="93"/>
      <c r="H2390" s="93"/>
      <c r="J2390" s="93"/>
      <c r="L2390" s="93"/>
      <c r="N2390" s="93"/>
      <c r="P2390" s="93"/>
    </row>
    <row r="2391" spans="2:16">
      <c r="B2391" s="93"/>
      <c r="C2391" s="93"/>
      <c r="D2391" s="93"/>
      <c r="F2391" s="93"/>
      <c r="H2391" s="93"/>
      <c r="J2391" s="93"/>
      <c r="L2391" s="93"/>
      <c r="N2391" s="93"/>
      <c r="P2391" s="93"/>
    </row>
    <row r="2392" spans="2:16">
      <c r="B2392" s="93"/>
      <c r="C2392" s="93"/>
      <c r="D2392" s="93"/>
      <c r="F2392" s="93"/>
      <c r="H2392" s="93"/>
      <c r="J2392" s="93"/>
      <c r="L2392" s="93"/>
      <c r="N2392" s="93"/>
      <c r="P2392" s="93"/>
    </row>
    <row r="2393" spans="2:16">
      <c r="B2393" s="93"/>
      <c r="C2393" s="93"/>
      <c r="D2393" s="93"/>
      <c r="F2393" s="93"/>
      <c r="H2393" s="93"/>
      <c r="J2393" s="93"/>
      <c r="L2393" s="93"/>
      <c r="N2393" s="93"/>
      <c r="P2393" s="93"/>
    </row>
    <row r="2394" spans="2:16">
      <c r="B2394" s="93"/>
      <c r="C2394" s="93"/>
      <c r="D2394" s="93"/>
      <c r="F2394" s="93"/>
      <c r="H2394" s="93"/>
      <c r="J2394" s="93"/>
      <c r="L2394" s="93"/>
      <c r="N2394" s="93"/>
      <c r="P2394" s="93"/>
    </row>
    <row r="2395" spans="2:16">
      <c r="B2395" s="93"/>
      <c r="C2395" s="93"/>
      <c r="D2395" s="93"/>
      <c r="F2395" s="93"/>
      <c r="H2395" s="93"/>
      <c r="J2395" s="93"/>
      <c r="L2395" s="93"/>
      <c r="N2395" s="93"/>
      <c r="P2395" s="93"/>
    </row>
    <row r="2396" spans="2:16">
      <c r="B2396" s="93"/>
      <c r="C2396" s="93"/>
      <c r="D2396" s="93"/>
      <c r="F2396" s="93"/>
      <c r="H2396" s="93"/>
      <c r="J2396" s="93"/>
      <c r="L2396" s="93"/>
      <c r="N2396" s="93"/>
      <c r="P2396" s="93"/>
    </row>
    <row r="2397" spans="2:16">
      <c r="B2397" s="93"/>
      <c r="C2397" s="93"/>
      <c r="D2397" s="93"/>
      <c r="F2397" s="93"/>
      <c r="H2397" s="93"/>
      <c r="J2397" s="93"/>
      <c r="L2397" s="93"/>
      <c r="N2397" s="93"/>
      <c r="P2397" s="93"/>
    </row>
    <row r="2398" spans="2:16">
      <c r="B2398" s="93"/>
      <c r="C2398" s="93"/>
      <c r="D2398" s="93"/>
      <c r="F2398" s="93"/>
      <c r="H2398" s="93"/>
      <c r="J2398" s="93"/>
      <c r="L2398" s="93"/>
      <c r="N2398" s="93"/>
      <c r="P2398" s="93"/>
    </row>
    <row r="2399" spans="2:16">
      <c r="B2399" s="93"/>
      <c r="C2399" s="93"/>
      <c r="D2399" s="93"/>
      <c r="F2399" s="93"/>
      <c r="H2399" s="93"/>
      <c r="J2399" s="93"/>
      <c r="L2399" s="93"/>
      <c r="N2399" s="93"/>
      <c r="P2399" s="93"/>
    </row>
    <row r="2400" spans="2:16">
      <c r="B2400" s="93"/>
      <c r="C2400" s="93"/>
      <c r="D2400" s="93"/>
      <c r="F2400" s="93"/>
      <c r="H2400" s="93"/>
      <c r="J2400" s="93"/>
      <c r="L2400" s="93"/>
      <c r="N2400" s="93"/>
      <c r="P2400" s="93"/>
    </row>
    <row r="2401" spans="2:16">
      <c r="B2401" s="93"/>
      <c r="C2401" s="93"/>
      <c r="D2401" s="93"/>
      <c r="F2401" s="93"/>
      <c r="H2401" s="93"/>
      <c r="J2401" s="93"/>
      <c r="L2401" s="93"/>
      <c r="N2401" s="93"/>
      <c r="P2401" s="93"/>
    </row>
    <row r="2402" spans="2:16">
      <c r="B2402" s="93"/>
      <c r="C2402" s="93"/>
      <c r="D2402" s="93"/>
      <c r="F2402" s="93"/>
      <c r="H2402" s="93"/>
      <c r="J2402" s="93"/>
      <c r="L2402" s="93"/>
      <c r="N2402" s="93"/>
      <c r="P2402" s="93"/>
    </row>
    <row r="2403" spans="2:16">
      <c r="B2403" s="93"/>
      <c r="C2403" s="93"/>
      <c r="D2403" s="93"/>
      <c r="F2403" s="93"/>
      <c r="H2403" s="93"/>
      <c r="J2403" s="93"/>
      <c r="L2403" s="93"/>
      <c r="N2403" s="93"/>
      <c r="P2403" s="93"/>
    </row>
    <row r="2404" spans="2:16">
      <c r="B2404" s="93"/>
      <c r="C2404" s="93"/>
      <c r="D2404" s="93"/>
      <c r="F2404" s="93"/>
      <c r="H2404" s="93"/>
      <c r="J2404" s="93"/>
      <c r="L2404" s="93"/>
      <c r="N2404" s="93"/>
      <c r="P2404" s="93"/>
    </row>
    <row r="2405" spans="2:16">
      <c r="B2405" s="93"/>
      <c r="C2405" s="93"/>
      <c r="D2405" s="93"/>
      <c r="F2405" s="93"/>
      <c r="H2405" s="93"/>
      <c r="J2405" s="93"/>
      <c r="L2405" s="93"/>
      <c r="N2405" s="93"/>
      <c r="P2405" s="93"/>
    </row>
    <row r="2406" spans="2:16">
      <c r="B2406" s="93"/>
      <c r="C2406" s="93"/>
      <c r="D2406" s="93"/>
      <c r="F2406" s="93"/>
      <c r="H2406" s="93"/>
      <c r="J2406" s="93"/>
      <c r="L2406" s="93"/>
      <c r="N2406" s="93"/>
      <c r="P2406" s="93"/>
    </row>
    <row r="2407" spans="2:16">
      <c r="B2407" s="93"/>
      <c r="C2407" s="93"/>
      <c r="D2407" s="93"/>
      <c r="F2407" s="93"/>
      <c r="H2407" s="93"/>
      <c r="J2407" s="93"/>
      <c r="L2407" s="93"/>
      <c r="N2407" s="93"/>
      <c r="P2407" s="93"/>
    </row>
    <row r="2408" spans="2:16">
      <c r="B2408" s="93"/>
      <c r="C2408" s="93"/>
      <c r="D2408" s="93"/>
      <c r="F2408" s="93"/>
      <c r="H2408" s="93"/>
      <c r="J2408" s="93"/>
      <c r="L2408" s="93"/>
      <c r="N2408" s="93"/>
      <c r="P2408" s="93"/>
    </row>
    <row r="2409" spans="2:16">
      <c r="B2409" s="93"/>
      <c r="C2409" s="93"/>
      <c r="D2409" s="93"/>
      <c r="F2409" s="93"/>
      <c r="H2409" s="93"/>
      <c r="J2409" s="93"/>
      <c r="L2409" s="93"/>
      <c r="N2409" s="93"/>
      <c r="P2409" s="93"/>
    </row>
    <row r="2410" spans="2:16">
      <c r="B2410" s="93"/>
      <c r="C2410" s="93"/>
      <c r="D2410" s="93"/>
      <c r="F2410" s="93"/>
      <c r="H2410" s="93"/>
      <c r="J2410" s="93"/>
      <c r="L2410" s="93"/>
      <c r="N2410" s="93"/>
      <c r="P2410" s="93"/>
    </row>
    <row r="2411" spans="2:16">
      <c r="B2411" s="93"/>
      <c r="C2411" s="93"/>
      <c r="D2411" s="93"/>
      <c r="F2411" s="93"/>
      <c r="H2411" s="93"/>
      <c r="J2411" s="93"/>
      <c r="L2411" s="93"/>
      <c r="N2411" s="93"/>
      <c r="P2411" s="93"/>
    </row>
    <row r="2412" spans="2:16">
      <c r="B2412" s="93"/>
      <c r="C2412" s="93"/>
      <c r="D2412" s="93"/>
      <c r="F2412" s="93"/>
      <c r="H2412" s="93"/>
      <c r="J2412" s="93"/>
      <c r="L2412" s="93"/>
      <c r="N2412" s="93"/>
      <c r="P2412" s="93"/>
    </row>
    <row r="2413" spans="2:16">
      <c r="B2413" s="93"/>
      <c r="C2413" s="93"/>
      <c r="D2413" s="93"/>
      <c r="F2413" s="93"/>
      <c r="H2413" s="93"/>
      <c r="J2413" s="93"/>
      <c r="L2413" s="93"/>
      <c r="N2413" s="93"/>
      <c r="P2413" s="93"/>
    </row>
    <row r="2414" spans="2:16">
      <c r="B2414" s="93"/>
      <c r="C2414" s="93"/>
      <c r="D2414" s="93"/>
      <c r="F2414" s="93"/>
      <c r="H2414" s="93"/>
      <c r="J2414" s="93"/>
      <c r="L2414" s="93"/>
      <c r="N2414" s="93"/>
      <c r="P2414" s="93"/>
    </row>
    <row r="2415" spans="2:16">
      <c r="B2415" s="93"/>
      <c r="C2415" s="93"/>
      <c r="D2415" s="93"/>
      <c r="F2415" s="93"/>
      <c r="H2415" s="93"/>
      <c r="J2415" s="93"/>
      <c r="L2415" s="93"/>
      <c r="N2415" s="93"/>
      <c r="P2415" s="93"/>
    </row>
    <row r="2416" spans="2:16">
      <c r="B2416" s="93"/>
      <c r="C2416" s="93"/>
      <c r="D2416" s="93"/>
      <c r="F2416" s="93"/>
      <c r="H2416" s="93"/>
      <c r="J2416" s="93"/>
      <c r="L2416" s="93"/>
      <c r="N2416" s="93"/>
      <c r="P2416" s="93"/>
    </row>
    <row r="2417" spans="2:16">
      <c r="B2417" s="93"/>
      <c r="C2417" s="93"/>
      <c r="D2417" s="93"/>
      <c r="F2417" s="93"/>
      <c r="H2417" s="93"/>
      <c r="J2417" s="93"/>
      <c r="L2417" s="93"/>
      <c r="N2417" s="93"/>
      <c r="P2417" s="93"/>
    </row>
    <row r="2418" spans="2:16">
      <c r="B2418" s="93"/>
      <c r="C2418" s="93"/>
      <c r="D2418" s="93"/>
      <c r="F2418" s="93"/>
      <c r="H2418" s="93"/>
      <c r="J2418" s="93"/>
      <c r="L2418" s="93"/>
      <c r="N2418" s="93"/>
      <c r="P2418" s="93"/>
    </row>
    <row r="2419" spans="2:16">
      <c r="B2419" s="93"/>
      <c r="C2419" s="93"/>
      <c r="D2419" s="93"/>
      <c r="F2419" s="93"/>
      <c r="H2419" s="93"/>
      <c r="J2419" s="93"/>
      <c r="L2419" s="93"/>
      <c r="N2419" s="93"/>
      <c r="P2419" s="93"/>
    </row>
    <row r="2420" spans="2:16">
      <c r="B2420" s="93"/>
      <c r="C2420" s="93"/>
      <c r="D2420" s="93"/>
      <c r="F2420" s="93"/>
      <c r="H2420" s="93"/>
      <c r="J2420" s="93"/>
      <c r="L2420" s="93"/>
      <c r="N2420" s="93"/>
      <c r="P2420" s="93"/>
    </row>
    <row r="2421" spans="2:16">
      <c r="B2421" s="93"/>
      <c r="C2421" s="93"/>
      <c r="D2421" s="93"/>
      <c r="F2421" s="93"/>
      <c r="H2421" s="93"/>
      <c r="J2421" s="93"/>
      <c r="L2421" s="93"/>
      <c r="N2421" s="93"/>
      <c r="P2421" s="93"/>
    </row>
    <row r="2422" spans="2:16">
      <c r="B2422" s="93"/>
      <c r="C2422" s="93"/>
      <c r="D2422" s="93"/>
      <c r="F2422" s="93"/>
      <c r="H2422" s="93"/>
      <c r="J2422" s="93"/>
      <c r="L2422" s="93"/>
      <c r="N2422" s="93"/>
      <c r="P2422" s="93"/>
    </row>
    <row r="2423" spans="2:16">
      <c r="B2423" s="93"/>
      <c r="C2423" s="93"/>
      <c r="D2423" s="93"/>
      <c r="F2423" s="93"/>
      <c r="H2423" s="93"/>
      <c r="J2423" s="93"/>
      <c r="L2423" s="93"/>
      <c r="N2423" s="93"/>
      <c r="P2423" s="93"/>
    </row>
    <row r="2424" spans="2:16">
      <c r="B2424" s="93"/>
      <c r="C2424" s="93"/>
      <c r="D2424" s="93"/>
      <c r="F2424" s="93"/>
      <c r="H2424" s="93"/>
      <c r="J2424" s="93"/>
      <c r="L2424" s="93"/>
      <c r="N2424" s="93"/>
      <c r="P2424" s="93"/>
    </row>
    <row r="2425" spans="2:16">
      <c r="B2425" s="93"/>
      <c r="C2425" s="93"/>
      <c r="D2425" s="93"/>
      <c r="F2425" s="93"/>
      <c r="H2425" s="93"/>
      <c r="J2425" s="93"/>
      <c r="L2425" s="93"/>
      <c r="N2425" s="93"/>
      <c r="P2425" s="93"/>
    </row>
    <row r="2426" spans="2:16">
      <c r="B2426" s="93"/>
      <c r="C2426" s="93"/>
      <c r="D2426" s="93"/>
      <c r="F2426" s="93"/>
      <c r="H2426" s="93"/>
      <c r="J2426" s="93"/>
      <c r="L2426" s="93"/>
      <c r="N2426" s="93"/>
      <c r="P2426" s="93"/>
    </row>
    <row r="2427" spans="2:16">
      <c r="B2427" s="93"/>
      <c r="C2427" s="93"/>
      <c r="D2427" s="93"/>
      <c r="F2427" s="93"/>
      <c r="H2427" s="93"/>
      <c r="J2427" s="93"/>
      <c r="L2427" s="93"/>
      <c r="N2427" s="93"/>
      <c r="P2427" s="93"/>
    </row>
    <row r="2428" spans="2:16">
      <c r="B2428" s="93"/>
      <c r="C2428" s="93"/>
      <c r="D2428" s="93"/>
      <c r="F2428" s="93"/>
      <c r="H2428" s="93"/>
      <c r="J2428" s="93"/>
      <c r="L2428" s="93"/>
      <c r="N2428" s="93"/>
      <c r="P2428" s="93"/>
    </row>
    <row r="2429" spans="2:16">
      <c r="B2429" s="93"/>
      <c r="C2429" s="93"/>
      <c r="D2429" s="93"/>
      <c r="F2429" s="93"/>
      <c r="H2429" s="93"/>
      <c r="J2429" s="93"/>
      <c r="L2429" s="93"/>
      <c r="N2429" s="93"/>
      <c r="P2429" s="93"/>
    </row>
    <row r="2430" spans="2:16">
      <c r="B2430" s="93"/>
      <c r="C2430" s="93"/>
      <c r="D2430" s="93"/>
      <c r="F2430" s="93"/>
      <c r="H2430" s="93"/>
      <c r="J2430" s="93"/>
      <c r="L2430" s="93"/>
      <c r="N2430" s="93"/>
      <c r="P2430" s="93"/>
    </row>
    <row r="2431" spans="2:16">
      <c r="B2431" s="93"/>
      <c r="C2431" s="93"/>
      <c r="D2431" s="93"/>
      <c r="F2431" s="93"/>
      <c r="H2431" s="93"/>
      <c r="J2431" s="93"/>
      <c r="L2431" s="93"/>
      <c r="N2431" s="93"/>
      <c r="P2431" s="93"/>
    </row>
    <row r="2432" spans="2:16">
      <c r="B2432" s="93"/>
      <c r="C2432" s="93"/>
      <c r="D2432" s="93"/>
      <c r="F2432" s="93"/>
      <c r="H2432" s="93"/>
      <c r="J2432" s="93"/>
      <c r="L2432" s="93"/>
      <c r="N2432" s="93"/>
      <c r="P2432" s="93"/>
    </row>
    <row r="2433" spans="2:16">
      <c r="B2433" s="93"/>
      <c r="C2433" s="93"/>
      <c r="D2433" s="93"/>
      <c r="F2433" s="93"/>
      <c r="H2433" s="93"/>
      <c r="J2433" s="93"/>
      <c r="L2433" s="93"/>
      <c r="N2433" s="93"/>
      <c r="P2433" s="93"/>
    </row>
    <row r="2434" spans="2:16">
      <c r="B2434" s="93"/>
      <c r="C2434" s="93"/>
      <c r="D2434" s="93"/>
      <c r="F2434" s="93"/>
      <c r="H2434" s="93"/>
      <c r="J2434" s="93"/>
      <c r="L2434" s="93"/>
      <c r="N2434" s="93"/>
      <c r="P2434" s="93"/>
    </row>
    <row r="2435" spans="2:16">
      <c r="B2435" s="93"/>
      <c r="C2435" s="93"/>
      <c r="D2435" s="93"/>
      <c r="F2435" s="93"/>
      <c r="H2435" s="93"/>
      <c r="J2435" s="93"/>
      <c r="L2435" s="93"/>
      <c r="N2435" s="93"/>
      <c r="P2435" s="93"/>
    </row>
    <row r="2436" spans="2:16">
      <c r="B2436" s="93"/>
      <c r="C2436" s="93"/>
      <c r="D2436" s="93"/>
      <c r="F2436" s="93"/>
      <c r="H2436" s="93"/>
      <c r="J2436" s="93"/>
      <c r="L2436" s="93"/>
      <c r="N2436" s="93"/>
      <c r="P2436" s="93"/>
    </row>
    <row r="2437" spans="2:16">
      <c r="B2437" s="93"/>
      <c r="C2437" s="93"/>
      <c r="D2437" s="93"/>
      <c r="F2437" s="93"/>
      <c r="H2437" s="93"/>
      <c r="J2437" s="93"/>
      <c r="L2437" s="93"/>
      <c r="N2437" s="93"/>
      <c r="P2437" s="93"/>
    </row>
    <row r="2438" spans="2:16">
      <c r="B2438" s="93"/>
      <c r="C2438" s="93"/>
      <c r="D2438" s="93"/>
      <c r="F2438" s="93"/>
      <c r="H2438" s="93"/>
      <c r="J2438" s="93"/>
      <c r="L2438" s="93"/>
      <c r="N2438" s="93"/>
      <c r="P2438" s="93"/>
    </row>
    <row r="2439" spans="2:16">
      <c r="B2439" s="93"/>
      <c r="C2439" s="93"/>
      <c r="D2439" s="93"/>
      <c r="F2439" s="93"/>
      <c r="H2439" s="93"/>
      <c r="J2439" s="93"/>
      <c r="L2439" s="93"/>
      <c r="N2439" s="93"/>
      <c r="P2439" s="93"/>
    </row>
    <row r="2440" spans="2:16">
      <c r="B2440" s="93"/>
      <c r="C2440" s="93"/>
      <c r="D2440" s="93"/>
      <c r="F2440" s="93"/>
      <c r="H2440" s="93"/>
      <c r="J2440" s="93"/>
      <c r="L2440" s="93"/>
      <c r="N2440" s="93"/>
      <c r="P2440" s="93"/>
    </row>
    <row r="2441" spans="2:16">
      <c r="B2441" s="93"/>
      <c r="C2441" s="93"/>
      <c r="D2441" s="93"/>
      <c r="F2441" s="93"/>
      <c r="H2441" s="93"/>
      <c r="J2441" s="93"/>
      <c r="L2441" s="93"/>
      <c r="N2441" s="93"/>
      <c r="P2441" s="93"/>
    </row>
    <row r="2442" spans="2:16">
      <c r="B2442" s="93"/>
      <c r="C2442" s="93"/>
      <c r="D2442" s="93"/>
      <c r="F2442" s="93"/>
      <c r="H2442" s="93"/>
      <c r="J2442" s="93"/>
      <c r="L2442" s="93"/>
      <c r="N2442" s="93"/>
      <c r="P2442" s="93"/>
    </row>
    <row r="2443" spans="2:16">
      <c r="B2443" s="93"/>
      <c r="C2443" s="93"/>
      <c r="D2443" s="93"/>
      <c r="F2443" s="93"/>
      <c r="H2443" s="93"/>
      <c r="J2443" s="93"/>
      <c r="L2443" s="93"/>
      <c r="N2443" s="93"/>
      <c r="P2443" s="93"/>
    </row>
    <row r="2444" spans="2:16">
      <c r="B2444" s="93"/>
      <c r="C2444" s="93"/>
      <c r="D2444" s="93"/>
      <c r="F2444" s="93"/>
      <c r="H2444" s="93"/>
      <c r="J2444" s="93"/>
      <c r="L2444" s="93"/>
      <c r="N2444" s="93"/>
      <c r="P2444" s="93"/>
    </row>
    <row r="2445" spans="2:16">
      <c r="B2445" s="93"/>
      <c r="C2445" s="93"/>
      <c r="D2445" s="93"/>
      <c r="F2445" s="93"/>
      <c r="H2445" s="93"/>
      <c r="J2445" s="93"/>
      <c r="L2445" s="93"/>
      <c r="N2445" s="93"/>
      <c r="P2445" s="93"/>
    </row>
    <row r="2446" spans="2:16">
      <c r="B2446" s="93"/>
      <c r="C2446" s="93"/>
      <c r="D2446" s="93"/>
      <c r="F2446" s="93"/>
      <c r="H2446" s="93"/>
      <c r="J2446" s="93"/>
      <c r="L2446" s="93"/>
      <c r="N2446" s="93"/>
      <c r="P2446" s="93"/>
    </row>
    <row r="2447" spans="2:16">
      <c r="B2447" s="93"/>
      <c r="C2447" s="93"/>
      <c r="D2447" s="93"/>
      <c r="F2447" s="93"/>
      <c r="H2447" s="93"/>
      <c r="J2447" s="93"/>
      <c r="L2447" s="93"/>
      <c r="N2447" s="93"/>
      <c r="P2447" s="93"/>
    </row>
    <row r="2448" spans="2:16">
      <c r="B2448" s="93"/>
      <c r="C2448" s="93"/>
      <c r="D2448" s="93"/>
      <c r="F2448" s="93"/>
      <c r="H2448" s="93"/>
      <c r="J2448" s="93"/>
      <c r="L2448" s="93"/>
      <c r="N2448" s="93"/>
      <c r="P2448" s="93"/>
    </row>
    <row r="2449" spans="2:16">
      <c r="B2449" s="93"/>
      <c r="C2449" s="93"/>
      <c r="D2449" s="93"/>
      <c r="F2449" s="93"/>
      <c r="H2449" s="93"/>
      <c r="J2449" s="93"/>
      <c r="L2449" s="93"/>
      <c r="N2449" s="93"/>
      <c r="P2449" s="93"/>
    </row>
    <row r="2450" spans="2:16">
      <c r="B2450" s="93"/>
      <c r="C2450" s="93"/>
      <c r="D2450" s="93"/>
      <c r="F2450" s="93"/>
      <c r="H2450" s="93"/>
      <c r="J2450" s="93"/>
      <c r="L2450" s="93"/>
      <c r="N2450" s="93"/>
      <c r="P2450" s="93"/>
    </row>
    <row r="2451" spans="2:16">
      <c r="B2451" s="93"/>
      <c r="C2451" s="93"/>
      <c r="D2451" s="93"/>
      <c r="F2451" s="93"/>
      <c r="H2451" s="93"/>
      <c r="J2451" s="93"/>
      <c r="L2451" s="93"/>
      <c r="N2451" s="93"/>
      <c r="P2451" s="93"/>
    </row>
    <row r="2452" spans="2:16">
      <c r="B2452" s="93"/>
      <c r="C2452" s="93"/>
      <c r="D2452" s="93"/>
      <c r="F2452" s="93"/>
      <c r="H2452" s="93"/>
      <c r="J2452" s="93"/>
      <c r="L2452" s="93"/>
      <c r="N2452" s="93"/>
      <c r="P2452" s="93"/>
    </row>
    <row r="2453" spans="2:16">
      <c r="B2453" s="93"/>
      <c r="C2453" s="93"/>
      <c r="D2453" s="93"/>
      <c r="F2453" s="93"/>
      <c r="H2453" s="93"/>
      <c r="J2453" s="93"/>
      <c r="L2453" s="93"/>
      <c r="N2453" s="93"/>
      <c r="P2453" s="93"/>
    </row>
    <row r="2454" spans="2:16">
      <c r="B2454" s="93"/>
      <c r="C2454" s="93"/>
      <c r="D2454" s="93"/>
      <c r="F2454" s="93"/>
      <c r="H2454" s="93"/>
      <c r="J2454" s="93"/>
      <c r="L2454" s="93"/>
      <c r="N2454" s="93"/>
      <c r="P2454" s="93"/>
    </row>
    <row r="2455" spans="2:16">
      <c r="B2455" s="93"/>
      <c r="C2455" s="93"/>
      <c r="D2455" s="93"/>
      <c r="F2455" s="93"/>
      <c r="H2455" s="93"/>
      <c r="J2455" s="93"/>
      <c r="L2455" s="93"/>
      <c r="N2455" s="93"/>
      <c r="P2455" s="93"/>
    </row>
    <row r="2456" spans="2:16">
      <c r="B2456" s="93"/>
      <c r="C2456" s="93"/>
      <c r="D2456" s="93"/>
      <c r="F2456" s="93"/>
      <c r="H2456" s="93"/>
      <c r="J2456" s="93"/>
      <c r="L2456" s="93"/>
      <c r="N2456" s="93"/>
      <c r="P2456" s="93"/>
    </row>
    <row r="2457" spans="2:16">
      <c r="B2457" s="93"/>
      <c r="C2457" s="93"/>
      <c r="D2457" s="93"/>
      <c r="F2457" s="93"/>
      <c r="H2457" s="93"/>
      <c r="J2457" s="93"/>
      <c r="L2457" s="93"/>
      <c r="N2457" s="93"/>
      <c r="P2457" s="93"/>
    </row>
    <row r="2458" spans="2:16">
      <c r="B2458" s="93"/>
      <c r="C2458" s="93"/>
      <c r="D2458" s="93"/>
      <c r="F2458" s="93"/>
      <c r="H2458" s="93"/>
      <c r="J2458" s="93"/>
      <c r="L2458" s="93"/>
      <c r="N2458" s="93"/>
      <c r="P2458" s="93"/>
    </row>
    <row r="2459" spans="2:16">
      <c r="B2459" s="93"/>
      <c r="C2459" s="93"/>
      <c r="D2459" s="93"/>
      <c r="F2459" s="93"/>
      <c r="H2459" s="93"/>
      <c r="J2459" s="93"/>
      <c r="L2459" s="93"/>
      <c r="N2459" s="93"/>
      <c r="P2459" s="93"/>
    </row>
    <row r="2460" spans="2:16">
      <c r="B2460" s="93"/>
      <c r="C2460" s="93"/>
      <c r="D2460" s="93"/>
      <c r="F2460" s="93"/>
      <c r="H2460" s="93"/>
      <c r="J2460" s="93"/>
      <c r="L2460" s="93"/>
      <c r="N2460" s="93"/>
      <c r="P2460" s="93"/>
    </row>
    <row r="2461" spans="2:16">
      <c r="B2461" s="93"/>
      <c r="C2461" s="93"/>
      <c r="D2461" s="93"/>
      <c r="F2461" s="93"/>
      <c r="H2461" s="93"/>
      <c r="J2461" s="93"/>
      <c r="L2461" s="93"/>
      <c r="N2461" s="93"/>
      <c r="P2461" s="93"/>
    </row>
    <row r="2462" spans="2:16">
      <c r="B2462" s="93"/>
      <c r="C2462" s="93"/>
      <c r="D2462" s="93"/>
      <c r="F2462" s="93"/>
      <c r="H2462" s="93"/>
      <c r="J2462" s="93"/>
      <c r="L2462" s="93"/>
      <c r="N2462" s="93"/>
      <c r="P2462" s="93"/>
    </row>
    <row r="2463" spans="2:16">
      <c r="B2463" s="93"/>
      <c r="C2463" s="93"/>
      <c r="D2463" s="93"/>
      <c r="F2463" s="93"/>
      <c r="H2463" s="93"/>
      <c r="J2463" s="93"/>
      <c r="L2463" s="93"/>
      <c r="N2463" s="93"/>
      <c r="P2463" s="93"/>
    </row>
    <row r="2464" spans="2:16">
      <c r="B2464" s="93"/>
      <c r="C2464" s="93"/>
      <c r="D2464" s="93"/>
      <c r="F2464" s="93"/>
      <c r="H2464" s="93"/>
      <c r="J2464" s="93"/>
      <c r="L2464" s="93"/>
      <c r="N2464" s="93"/>
      <c r="P2464" s="93"/>
    </row>
    <row r="2465" spans="2:16">
      <c r="B2465" s="93"/>
      <c r="C2465" s="93"/>
      <c r="D2465" s="93"/>
      <c r="F2465" s="93"/>
      <c r="H2465" s="93"/>
      <c r="J2465" s="93"/>
      <c r="L2465" s="93"/>
      <c r="N2465" s="93"/>
      <c r="P2465" s="93"/>
    </row>
    <row r="2466" spans="2:16">
      <c r="B2466" s="93"/>
      <c r="C2466" s="93"/>
      <c r="D2466" s="93"/>
      <c r="F2466" s="93"/>
      <c r="H2466" s="93"/>
      <c r="J2466" s="93"/>
      <c r="L2466" s="93"/>
      <c r="N2466" s="93"/>
      <c r="P2466" s="93"/>
    </row>
    <row r="2467" spans="2:16">
      <c r="B2467" s="93"/>
      <c r="C2467" s="93"/>
      <c r="D2467" s="93"/>
      <c r="F2467" s="93"/>
      <c r="H2467" s="93"/>
      <c r="J2467" s="93"/>
      <c r="L2467" s="93"/>
      <c r="N2467" s="93"/>
      <c r="P2467" s="93"/>
    </row>
    <row r="2468" spans="2:16">
      <c r="B2468" s="93"/>
      <c r="C2468" s="93"/>
      <c r="D2468" s="93"/>
      <c r="F2468" s="93"/>
      <c r="H2468" s="93"/>
      <c r="J2468" s="93"/>
      <c r="L2468" s="93"/>
      <c r="N2468" s="93"/>
      <c r="P2468" s="93"/>
    </row>
    <row r="2469" spans="2:16">
      <c r="B2469" s="93"/>
      <c r="C2469" s="93"/>
      <c r="D2469" s="93"/>
      <c r="F2469" s="93"/>
      <c r="H2469" s="93"/>
      <c r="J2469" s="93"/>
      <c r="L2469" s="93"/>
      <c r="N2469" s="93"/>
      <c r="P2469" s="93"/>
    </row>
    <row r="2470" spans="2:16">
      <c r="B2470" s="93"/>
      <c r="C2470" s="93"/>
      <c r="D2470" s="93"/>
      <c r="F2470" s="93"/>
      <c r="H2470" s="93"/>
      <c r="J2470" s="93"/>
      <c r="L2470" s="93"/>
      <c r="N2470" s="93"/>
      <c r="P2470" s="93"/>
    </row>
    <row r="2471" spans="2:16">
      <c r="B2471" s="93"/>
      <c r="C2471" s="93"/>
      <c r="D2471" s="93"/>
      <c r="F2471" s="93"/>
      <c r="H2471" s="93"/>
      <c r="J2471" s="93"/>
      <c r="L2471" s="93"/>
      <c r="N2471" s="93"/>
      <c r="P2471" s="93"/>
    </row>
    <row r="2472" spans="2:16">
      <c r="B2472" s="93"/>
      <c r="C2472" s="93"/>
      <c r="D2472" s="93"/>
      <c r="F2472" s="93"/>
      <c r="H2472" s="93"/>
      <c r="J2472" s="93"/>
      <c r="L2472" s="93"/>
      <c r="N2472" s="93"/>
      <c r="P2472" s="93"/>
    </row>
    <row r="2473" spans="2:16">
      <c r="B2473" s="93"/>
      <c r="C2473" s="93"/>
      <c r="D2473" s="93"/>
      <c r="F2473" s="93"/>
      <c r="H2473" s="93"/>
      <c r="J2473" s="93"/>
      <c r="L2473" s="93"/>
      <c r="N2473" s="93"/>
      <c r="P2473" s="93"/>
    </row>
    <row r="2474" spans="2:16">
      <c r="B2474" s="93"/>
      <c r="C2474" s="93"/>
      <c r="D2474" s="93"/>
      <c r="F2474" s="93"/>
      <c r="H2474" s="93"/>
      <c r="J2474" s="93"/>
      <c r="L2474" s="93"/>
      <c r="N2474" s="93"/>
      <c r="P2474" s="93"/>
    </row>
    <row r="2475" spans="2:16">
      <c r="B2475" s="93"/>
      <c r="C2475" s="93"/>
      <c r="D2475" s="93"/>
      <c r="F2475" s="93"/>
      <c r="H2475" s="93"/>
      <c r="J2475" s="93"/>
      <c r="L2475" s="93"/>
      <c r="N2475" s="93"/>
      <c r="P2475" s="93"/>
    </row>
    <row r="2476" spans="2:16">
      <c r="B2476" s="93"/>
      <c r="C2476" s="93"/>
      <c r="D2476" s="93"/>
      <c r="F2476" s="93"/>
      <c r="H2476" s="93"/>
      <c r="J2476" s="93"/>
      <c r="L2476" s="93"/>
      <c r="N2476" s="93"/>
      <c r="P2476" s="93"/>
    </row>
    <row r="2477" spans="2:16">
      <c r="B2477" s="93"/>
      <c r="C2477" s="93"/>
      <c r="D2477" s="93"/>
      <c r="F2477" s="93"/>
      <c r="H2477" s="93"/>
      <c r="J2477" s="93"/>
      <c r="L2477" s="93"/>
      <c r="N2477" s="93"/>
      <c r="P2477" s="93"/>
    </row>
    <row r="2478" spans="2:16">
      <c r="B2478" s="93"/>
      <c r="C2478" s="93"/>
      <c r="D2478" s="93"/>
      <c r="F2478" s="93"/>
      <c r="H2478" s="93"/>
      <c r="J2478" s="93"/>
      <c r="L2478" s="93"/>
      <c r="N2478" s="93"/>
      <c r="P2478" s="93"/>
    </row>
    <row r="2479" spans="2:16">
      <c r="B2479" s="93"/>
      <c r="C2479" s="93"/>
      <c r="D2479" s="93"/>
      <c r="F2479" s="93"/>
      <c r="H2479" s="93"/>
      <c r="J2479" s="93"/>
      <c r="L2479" s="93"/>
      <c r="N2479" s="93"/>
      <c r="P2479" s="93"/>
    </row>
    <row r="2480" spans="2:16">
      <c r="B2480" s="93"/>
      <c r="C2480" s="93"/>
      <c r="D2480" s="93"/>
      <c r="F2480" s="93"/>
      <c r="H2480" s="93"/>
      <c r="J2480" s="93"/>
      <c r="L2480" s="93"/>
      <c r="N2480" s="93"/>
      <c r="P2480" s="93"/>
    </row>
    <row r="2481" spans="2:16">
      <c r="B2481" s="93"/>
      <c r="C2481" s="93"/>
      <c r="D2481" s="93"/>
      <c r="F2481" s="93"/>
      <c r="H2481" s="93"/>
      <c r="J2481" s="93"/>
      <c r="L2481" s="93"/>
      <c r="N2481" s="93"/>
      <c r="P2481" s="93"/>
    </row>
    <row r="2482" spans="2:16">
      <c r="B2482" s="93"/>
      <c r="C2482" s="93"/>
      <c r="D2482" s="93"/>
      <c r="F2482" s="93"/>
      <c r="H2482" s="93"/>
      <c r="J2482" s="93"/>
      <c r="L2482" s="93"/>
      <c r="N2482" s="93"/>
      <c r="P2482" s="93"/>
    </row>
    <row r="2483" spans="2:16">
      <c r="B2483" s="93"/>
      <c r="C2483" s="93"/>
      <c r="D2483" s="93"/>
      <c r="F2483" s="93"/>
      <c r="H2483" s="93"/>
      <c r="J2483" s="93"/>
      <c r="L2483" s="93"/>
      <c r="N2483" s="93"/>
      <c r="P2483" s="93"/>
    </row>
    <row r="2484" spans="2:16">
      <c r="B2484" s="93"/>
      <c r="C2484" s="93"/>
      <c r="D2484" s="93"/>
      <c r="F2484" s="93"/>
      <c r="H2484" s="93"/>
      <c r="J2484" s="93"/>
      <c r="L2484" s="93"/>
      <c r="N2484" s="93"/>
      <c r="P2484" s="93"/>
    </row>
    <row r="2485" spans="2:16">
      <c r="B2485" s="93"/>
      <c r="C2485" s="93"/>
      <c r="D2485" s="93"/>
      <c r="F2485" s="93"/>
      <c r="H2485" s="93"/>
      <c r="J2485" s="93"/>
      <c r="L2485" s="93"/>
      <c r="N2485" s="93"/>
      <c r="P2485" s="93"/>
    </row>
    <row r="2486" spans="2:16">
      <c r="B2486" s="93"/>
      <c r="C2486" s="93"/>
      <c r="D2486" s="93"/>
      <c r="F2486" s="93"/>
      <c r="H2486" s="93"/>
      <c r="J2486" s="93"/>
      <c r="L2486" s="93"/>
      <c r="N2486" s="93"/>
      <c r="P2486" s="93"/>
    </row>
    <row r="2487" spans="2:16">
      <c r="B2487" s="93"/>
      <c r="C2487" s="93"/>
      <c r="D2487" s="93"/>
      <c r="F2487" s="93"/>
      <c r="H2487" s="93"/>
      <c r="J2487" s="93"/>
      <c r="L2487" s="93"/>
      <c r="N2487" s="93"/>
      <c r="P2487" s="93"/>
    </row>
    <row r="2488" spans="2:16">
      <c r="B2488" s="93"/>
      <c r="C2488" s="93"/>
      <c r="D2488" s="93"/>
      <c r="F2488" s="93"/>
      <c r="H2488" s="93"/>
      <c r="J2488" s="93"/>
      <c r="L2488" s="93"/>
      <c r="N2488" s="93"/>
      <c r="P2488" s="93"/>
    </row>
    <row r="2489" spans="2:16">
      <c r="B2489" s="93"/>
      <c r="C2489" s="93"/>
      <c r="D2489" s="93"/>
      <c r="F2489" s="93"/>
      <c r="H2489" s="93"/>
      <c r="J2489" s="93"/>
      <c r="L2489" s="93"/>
      <c r="N2489" s="93"/>
      <c r="P2489" s="93"/>
    </row>
    <row r="2490" spans="2:16">
      <c r="B2490" s="93"/>
      <c r="C2490" s="93"/>
      <c r="D2490" s="93"/>
      <c r="F2490" s="93"/>
      <c r="H2490" s="93"/>
      <c r="J2490" s="93"/>
      <c r="L2490" s="93"/>
      <c r="N2490" s="93"/>
      <c r="P2490" s="93"/>
    </row>
    <row r="2491" spans="2:16">
      <c r="B2491" s="93"/>
      <c r="C2491" s="93"/>
      <c r="D2491" s="93"/>
      <c r="F2491" s="93"/>
      <c r="H2491" s="93"/>
      <c r="J2491" s="93"/>
      <c r="L2491" s="93"/>
      <c r="N2491" s="93"/>
      <c r="P2491" s="93"/>
    </row>
    <row r="2492" spans="2:16">
      <c r="B2492" s="93"/>
      <c r="C2492" s="93"/>
      <c r="D2492" s="93"/>
      <c r="F2492" s="93"/>
      <c r="H2492" s="93"/>
      <c r="J2492" s="93"/>
      <c r="L2492" s="93"/>
      <c r="N2492" s="93"/>
      <c r="P2492" s="93"/>
    </row>
    <row r="2493" spans="2:16">
      <c r="B2493" s="93"/>
      <c r="C2493" s="93"/>
      <c r="D2493" s="93"/>
      <c r="F2493" s="93"/>
      <c r="H2493" s="93"/>
      <c r="J2493" s="93"/>
      <c r="L2493" s="93"/>
      <c r="N2493" s="93"/>
      <c r="P2493" s="93"/>
    </row>
    <row r="2494" spans="2:16">
      <c r="B2494" s="93"/>
      <c r="C2494" s="93"/>
      <c r="D2494" s="93"/>
      <c r="F2494" s="93"/>
      <c r="H2494" s="93"/>
      <c r="J2494" s="93"/>
      <c r="L2494" s="93"/>
      <c r="N2494" s="93"/>
      <c r="P2494" s="93"/>
    </row>
    <row r="2495" spans="2:16">
      <c r="B2495" s="93"/>
      <c r="C2495" s="93"/>
      <c r="D2495" s="93"/>
      <c r="F2495" s="93"/>
      <c r="H2495" s="93"/>
      <c r="J2495" s="93"/>
      <c r="L2495" s="93"/>
      <c r="N2495" s="93"/>
      <c r="P2495" s="93"/>
    </row>
    <row r="2496" spans="2:16">
      <c r="B2496" s="93"/>
      <c r="C2496" s="93"/>
      <c r="D2496" s="93"/>
      <c r="F2496" s="93"/>
      <c r="H2496" s="93"/>
      <c r="J2496" s="93"/>
      <c r="L2496" s="93"/>
      <c r="N2496" s="93"/>
      <c r="P2496" s="93"/>
    </row>
    <row r="2497" spans="2:16">
      <c r="B2497" s="93"/>
      <c r="C2497" s="93"/>
      <c r="D2497" s="93"/>
      <c r="F2497" s="93"/>
      <c r="H2497" s="93"/>
      <c r="J2497" s="93"/>
      <c r="L2497" s="93"/>
      <c r="N2497" s="93"/>
      <c r="P2497" s="93"/>
    </row>
    <row r="2498" spans="2:16">
      <c r="B2498" s="93"/>
      <c r="C2498" s="93"/>
      <c r="D2498" s="93"/>
      <c r="F2498" s="93"/>
      <c r="H2498" s="93"/>
      <c r="J2498" s="93"/>
      <c r="L2498" s="93"/>
      <c r="N2498" s="93"/>
      <c r="P2498" s="93"/>
    </row>
    <row r="2499" spans="2:16">
      <c r="B2499" s="93"/>
      <c r="C2499" s="93"/>
      <c r="D2499" s="93"/>
      <c r="F2499" s="93"/>
      <c r="H2499" s="93"/>
      <c r="J2499" s="93"/>
      <c r="L2499" s="93"/>
      <c r="N2499" s="93"/>
      <c r="P2499" s="93"/>
    </row>
    <row r="2500" spans="2:16">
      <c r="B2500" s="93"/>
      <c r="C2500" s="93"/>
      <c r="D2500" s="93"/>
      <c r="F2500" s="93"/>
      <c r="H2500" s="93"/>
      <c r="J2500" s="93"/>
      <c r="L2500" s="93"/>
      <c r="N2500" s="93"/>
      <c r="P2500" s="93"/>
    </row>
    <row r="2501" spans="2:16">
      <c r="B2501" s="93"/>
      <c r="C2501" s="93"/>
      <c r="D2501" s="93"/>
      <c r="F2501" s="93"/>
      <c r="H2501" s="93"/>
      <c r="J2501" s="93"/>
      <c r="L2501" s="93"/>
      <c r="N2501" s="93"/>
      <c r="P2501" s="93"/>
    </row>
    <row r="2502" spans="2:16">
      <c r="B2502" s="93"/>
      <c r="C2502" s="93"/>
      <c r="D2502" s="93"/>
      <c r="F2502" s="93"/>
      <c r="H2502" s="93"/>
      <c r="J2502" s="93"/>
      <c r="L2502" s="93"/>
      <c r="N2502" s="93"/>
      <c r="P2502" s="93"/>
    </row>
    <row r="2503" spans="2:16">
      <c r="B2503" s="93"/>
      <c r="C2503" s="93"/>
      <c r="D2503" s="93"/>
      <c r="F2503" s="93"/>
      <c r="H2503" s="93"/>
      <c r="J2503" s="93"/>
      <c r="L2503" s="93"/>
      <c r="N2503" s="93"/>
      <c r="P2503" s="93"/>
    </row>
    <row r="2504" spans="2:16">
      <c r="B2504" s="93"/>
      <c r="C2504" s="93"/>
      <c r="D2504" s="93"/>
      <c r="F2504" s="93"/>
      <c r="H2504" s="93"/>
      <c r="J2504" s="93"/>
      <c r="L2504" s="93"/>
      <c r="N2504" s="93"/>
      <c r="P2504" s="93"/>
    </row>
    <row r="2505" spans="2:16">
      <c r="B2505" s="93"/>
      <c r="C2505" s="93"/>
      <c r="D2505" s="93"/>
      <c r="F2505" s="93"/>
      <c r="H2505" s="93"/>
      <c r="J2505" s="93"/>
      <c r="L2505" s="93"/>
      <c r="N2505" s="93"/>
      <c r="P2505" s="93"/>
    </row>
    <row r="2506" spans="2:16">
      <c r="B2506" s="93"/>
      <c r="C2506" s="93"/>
      <c r="D2506" s="93"/>
      <c r="F2506" s="93"/>
      <c r="H2506" s="93"/>
      <c r="J2506" s="93"/>
      <c r="L2506" s="93"/>
      <c r="N2506" s="93"/>
      <c r="P2506" s="93"/>
    </row>
    <row r="2507" spans="2:16">
      <c r="B2507" s="93"/>
      <c r="C2507" s="93"/>
      <c r="D2507" s="93"/>
      <c r="F2507" s="93"/>
      <c r="H2507" s="93"/>
      <c r="J2507" s="93"/>
      <c r="L2507" s="93"/>
      <c r="N2507" s="93"/>
      <c r="P2507" s="93"/>
    </row>
    <row r="2508" spans="2:16">
      <c r="B2508" s="93"/>
      <c r="C2508" s="93"/>
      <c r="D2508" s="93"/>
      <c r="F2508" s="93"/>
      <c r="H2508" s="93"/>
      <c r="J2508" s="93"/>
      <c r="L2508" s="93"/>
      <c r="N2508" s="93"/>
      <c r="P2508" s="93"/>
    </row>
    <row r="2509" spans="2:16">
      <c r="B2509" s="93"/>
      <c r="C2509" s="93"/>
      <c r="D2509" s="93"/>
      <c r="F2509" s="93"/>
      <c r="H2509" s="93"/>
      <c r="J2509" s="93"/>
      <c r="L2509" s="93"/>
      <c r="N2509" s="93"/>
      <c r="P2509" s="93"/>
    </row>
    <row r="2510" spans="2:16">
      <c r="B2510" s="93"/>
      <c r="C2510" s="93"/>
      <c r="D2510" s="93"/>
      <c r="F2510" s="93"/>
      <c r="H2510" s="93"/>
      <c r="J2510" s="93"/>
      <c r="L2510" s="93"/>
      <c r="N2510" s="93"/>
      <c r="P2510" s="93"/>
    </row>
    <row r="2511" spans="2:16">
      <c r="B2511" s="93"/>
      <c r="C2511" s="93"/>
      <c r="D2511" s="93"/>
      <c r="F2511" s="93"/>
      <c r="H2511" s="93"/>
      <c r="J2511" s="93"/>
      <c r="L2511" s="93"/>
      <c r="N2511" s="93"/>
      <c r="P2511" s="93"/>
    </row>
    <row r="2512" spans="2:16">
      <c r="B2512" s="93"/>
      <c r="C2512" s="93"/>
      <c r="D2512" s="93"/>
      <c r="F2512" s="93"/>
      <c r="H2512" s="93"/>
      <c r="J2512" s="93"/>
      <c r="L2512" s="93"/>
      <c r="N2512" s="93"/>
      <c r="P2512" s="93"/>
    </row>
    <row r="2513" spans="2:16">
      <c r="B2513" s="93"/>
      <c r="C2513" s="93"/>
      <c r="D2513" s="93"/>
      <c r="F2513" s="93"/>
      <c r="H2513" s="93"/>
      <c r="J2513" s="93"/>
      <c r="L2513" s="93"/>
      <c r="N2513" s="93"/>
      <c r="P2513" s="93"/>
    </row>
    <row r="2514" spans="2:16">
      <c r="B2514" s="93"/>
      <c r="C2514" s="93"/>
      <c r="D2514" s="93"/>
      <c r="F2514" s="93"/>
      <c r="H2514" s="93"/>
      <c r="J2514" s="93"/>
      <c r="L2514" s="93"/>
      <c r="N2514" s="93"/>
      <c r="P2514" s="93"/>
    </row>
    <row r="2515" spans="2:16">
      <c r="B2515" s="93"/>
      <c r="C2515" s="93"/>
      <c r="D2515" s="93"/>
      <c r="F2515" s="93"/>
      <c r="H2515" s="93"/>
      <c r="J2515" s="93"/>
      <c r="L2515" s="93"/>
      <c r="N2515" s="93"/>
      <c r="P2515" s="93"/>
    </row>
    <row r="2516" spans="2:16">
      <c r="B2516" s="93"/>
      <c r="C2516" s="93"/>
      <c r="D2516" s="93"/>
      <c r="F2516" s="93"/>
      <c r="H2516" s="93"/>
      <c r="J2516" s="93"/>
      <c r="L2516" s="93"/>
      <c r="N2516" s="93"/>
      <c r="P2516" s="93"/>
    </row>
    <row r="2517" spans="2:16">
      <c r="B2517" s="93"/>
      <c r="C2517" s="93"/>
      <c r="D2517" s="93"/>
      <c r="F2517" s="93"/>
      <c r="H2517" s="93"/>
      <c r="J2517" s="93"/>
      <c r="L2517" s="93"/>
      <c r="N2517" s="93"/>
      <c r="P2517" s="93"/>
    </row>
    <row r="2518" spans="2:16">
      <c r="B2518" s="93"/>
      <c r="C2518" s="93"/>
      <c r="D2518" s="93"/>
      <c r="F2518" s="93"/>
      <c r="H2518" s="93"/>
      <c r="J2518" s="93"/>
      <c r="L2518" s="93"/>
      <c r="N2518" s="93"/>
      <c r="P2518" s="93"/>
    </row>
    <row r="2519" spans="2:16">
      <c r="B2519" s="93"/>
      <c r="C2519" s="93"/>
      <c r="D2519" s="93"/>
      <c r="F2519" s="93"/>
      <c r="H2519" s="93"/>
      <c r="J2519" s="93"/>
      <c r="L2519" s="93"/>
      <c r="N2519" s="93"/>
      <c r="P2519" s="93"/>
    </row>
    <row r="2520" spans="2:16">
      <c r="B2520" s="93"/>
      <c r="C2520" s="93"/>
      <c r="D2520" s="93"/>
      <c r="F2520" s="93"/>
      <c r="H2520" s="93"/>
      <c r="J2520" s="93"/>
      <c r="L2520" s="93"/>
      <c r="N2520" s="93"/>
      <c r="P2520" s="93"/>
    </row>
    <row r="2521" spans="2:16">
      <c r="B2521" s="93"/>
      <c r="C2521" s="93"/>
      <c r="D2521" s="93"/>
      <c r="F2521" s="93"/>
      <c r="H2521" s="93"/>
      <c r="J2521" s="93"/>
      <c r="L2521" s="93"/>
      <c r="N2521" s="93"/>
      <c r="P2521" s="93"/>
    </row>
    <row r="2522" spans="2:16">
      <c r="B2522" s="93"/>
      <c r="C2522" s="93"/>
      <c r="D2522" s="93"/>
      <c r="F2522" s="93"/>
      <c r="H2522" s="93"/>
      <c r="J2522" s="93"/>
      <c r="L2522" s="93"/>
      <c r="N2522" s="93"/>
      <c r="P2522" s="93"/>
    </row>
    <row r="2523" spans="2:16">
      <c r="B2523" s="93"/>
      <c r="C2523" s="93"/>
      <c r="D2523" s="93"/>
      <c r="F2523" s="93"/>
      <c r="H2523" s="93"/>
      <c r="J2523" s="93"/>
      <c r="L2523" s="93"/>
      <c r="N2523" s="93"/>
      <c r="P2523" s="93"/>
    </row>
    <row r="2524" spans="2:16">
      <c r="B2524" s="93"/>
      <c r="C2524" s="93"/>
      <c r="D2524" s="93"/>
      <c r="F2524" s="93"/>
      <c r="H2524" s="93"/>
      <c r="J2524" s="93"/>
      <c r="L2524" s="93"/>
      <c r="N2524" s="93"/>
      <c r="P2524" s="93"/>
    </row>
    <row r="2525" spans="2:16">
      <c r="B2525" s="93"/>
      <c r="C2525" s="93"/>
      <c r="D2525" s="93"/>
      <c r="F2525" s="93"/>
      <c r="H2525" s="93"/>
      <c r="J2525" s="93"/>
      <c r="L2525" s="93"/>
      <c r="N2525" s="93"/>
      <c r="P2525" s="93"/>
    </row>
    <row r="2526" spans="2:16">
      <c r="B2526" s="93"/>
      <c r="C2526" s="93"/>
      <c r="D2526" s="93"/>
      <c r="F2526" s="93"/>
      <c r="H2526" s="93"/>
      <c r="J2526" s="93"/>
      <c r="L2526" s="93"/>
      <c r="N2526" s="93"/>
      <c r="P2526" s="93"/>
    </row>
    <row r="2527" spans="2:16">
      <c r="B2527" s="93"/>
      <c r="C2527" s="93"/>
      <c r="D2527" s="93"/>
      <c r="F2527" s="93"/>
      <c r="H2527" s="93"/>
      <c r="J2527" s="93"/>
      <c r="L2527" s="93"/>
      <c r="N2527" s="93"/>
      <c r="P2527" s="93"/>
    </row>
    <row r="2528" spans="2:16">
      <c r="B2528" s="93"/>
      <c r="C2528" s="93"/>
      <c r="D2528" s="93"/>
      <c r="F2528" s="93"/>
      <c r="H2528" s="93"/>
      <c r="J2528" s="93"/>
      <c r="L2528" s="93"/>
      <c r="N2528" s="93"/>
      <c r="P2528" s="93"/>
    </row>
    <row r="2529" spans="2:16">
      <c r="B2529" s="93"/>
      <c r="C2529" s="93"/>
      <c r="D2529" s="93"/>
      <c r="F2529" s="93"/>
      <c r="H2529" s="93"/>
      <c r="J2529" s="93"/>
      <c r="L2529" s="93"/>
      <c r="N2529" s="93"/>
      <c r="P2529" s="93"/>
    </row>
    <row r="2530" spans="2:16">
      <c r="B2530" s="93"/>
      <c r="C2530" s="93"/>
      <c r="D2530" s="93"/>
      <c r="F2530" s="93"/>
      <c r="H2530" s="93"/>
      <c r="J2530" s="93"/>
      <c r="L2530" s="93"/>
      <c r="N2530" s="93"/>
      <c r="P2530" s="93"/>
    </row>
    <row r="2531" spans="2:16">
      <c r="B2531" s="93"/>
      <c r="C2531" s="93"/>
      <c r="D2531" s="93"/>
      <c r="F2531" s="93"/>
      <c r="H2531" s="93"/>
      <c r="J2531" s="93"/>
      <c r="L2531" s="93"/>
      <c r="N2531" s="93"/>
      <c r="P2531" s="93"/>
    </row>
    <row r="2532" spans="2:16">
      <c r="B2532" s="93"/>
      <c r="C2532" s="93"/>
      <c r="D2532" s="93"/>
      <c r="F2532" s="93"/>
      <c r="H2532" s="93"/>
      <c r="J2532" s="93"/>
      <c r="L2532" s="93"/>
      <c r="N2532" s="93"/>
      <c r="P2532" s="93"/>
    </row>
    <row r="2533" spans="2:16">
      <c r="B2533" s="93"/>
      <c r="C2533" s="93"/>
      <c r="D2533" s="93"/>
      <c r="F2533" s="93"/>
      <c r="H2533" s="93"/>
      <c r="J2533" s="93"/>
      <c r="L2533" s="93"/>
      <c r="N2533" s="93"/>
      <c r="P2533" s="93"/>
    </row>
    <row r="2534" spans="2:16">
      <c r="B2534" s="93"/>
      <c r="C2534" s="93"/>
      <c r="D2534" s="93"/>
      <c r="F2534" s="93"/>
      <c r="H2534" s="93"/>
      <c r="J2534" s="93"/>
      <c r="L2534" s="93"/>
      <c r="N2534" s="93"/>
      <c r="P2534" s="93"/>
    </row>
    <row r="2535" spans="2:16">
      <c r="B2535" s="93"/>
      <c r="C2535" s="93"/>
      <c r="D2535" s="93"/>
      <c r="F2535" s="93"/>
      <c r="H2535" s="93"/>
      <c r="J2535" s="93"/>
      <c r="L2535" s="93"/>
      <c r="N2535" s="93"/>
      <c r="P2535" s="93"/>
    </row>
    <row r="2536" spans="2:16">
      <c r="B2536" s="93"/>
      <c r="C2536" s="93"/>
      <c r="D2536" s="93"/>
      <c r="F2536" s="93"/>
      <c r="H2536" s="93"/>
      <c r="J2536" s="93"/>
      <c r="L2536" s="93"/>
      <c r="N2536" s="93"/>
      <c r="P2536" s="93"/>
    </row>
    <row r="2537" spans="2:16">
      <c r="B2537" s="93"/>
      <c r="C2537" s="93"/>
      <c r="D2537" s="93"/>
      <c r="F2537" s="93"/>
      <c r="H2537" s="93"/>
      <c r="J2537" s="93"/>
      <c r="L2537" s="93"/>
      <c r="N2537" s="93"/>
      <c r="P2537" s="93"/>
    </row>
    <row r="2538" spans="2:16">
      <c r="B2538" s="93"/>
      <c r="C2538" s="93"/>
      <c r="D2538" s="93"/>
      <c r="F2538" s="93"/>
      <c r="H2538" s="93"/>
      <c r="J2538" s="93"/>
      <c r="L2538" s="93"/>
      <c r="N2538" s="93"/>
      <c r="P2538" s="93"/>
    </row>
    <row r="2539" spans="2:16">
      <c r="B2539" s="93"/>
      <c r="C2539" s="93"/>
      <c r="D2539" s="93"/>
      <c r="F2539" s="93"/>
      <c r="H2539" s="93"/>
      <c r="J2539" s="93"/>
      <c r="L2539" s="93"/>
      <c r="N2539" s="93"/>
      <c r="P2539" s="93"/>
    </row>
    <row r="2540" spans="2:16">
      <c r="B2540" s="93"/>
      <c r="C2540" s="93"/>
      <c r="D2540" s="93"/>
      <c r="F2540" s="93"/>
      <c r="H2540" s="93"/>
      <c r="J2540" s="93"/>
      <c r="L2540" s="93"/>
      <c r="N2540" s="93"/>
      <c r="P2540" s="93"/>
    </row>
    <row r="2541" spans="2:16">
      <c r="B2541" s="93"/>
      <c r="C2541" s="93"/>
      <c r="D2541" s="93"/>
      <c r="F2541" s="93"/>
      <c r="H2541" s="93"/>
      <c r="J2541" s="93"/>
      <c r="L2541" s="93"/>
      <c r="N2541" s="93"/>
      <c r="P2541" s="93"/>
    </row>
    <row r="2542" spans="2:16">
      <c r="B2542" s="93"/>
      <c r="C2542" s="93"/>
      <c r="D2542" s="93"/>
      <c r="F2542" s="93"/>
      <c r="H2542" s="93"/>
      <c r="J2542" s="93"/>
      <c r="L2542" s="93"/>
      <c r="N2542" s="93"/>
      <c r="P2542" s="93"/>
    </row>
    <row r="2543" spans="2:16">
      <c r="B2543" s="93"/>
      <c r="C2543" s="93"/>
      <c r="D2543" s="93"/>
      <c r="F2543" s="93"/>
      <c r="H2543" s="93"/>
      <c r="J2543" s="93"/>
      <c r="L2543" s="93"/>
      <c r="N2543" s="93"/>
      <c r="P2543" s="93"/>
    </row>
    <row r="2544" spans="2:16">
      <c r="B2544" s="93"/>
      <c r="C2544" s="93"/>
      <c r="D2544" s="93"/>
      <c r="F2544" s="93"/>
      <c r="H2544" s="93"/>
      <c r="J2544" s="93"/>
      <c r="L2544" s="93"/>
      <c r="N2544" s="93"/>
      <c r="P2544" s="93"/>
    </row>
    <row r="2545" spans="2:16">
      <c r="B2545" s="93"/>
      <c r="C2545" s="93"/>
      <c r="D2545" s="93"/>
      <c r="F2545" s="93"/>
      <c r="H2545" s="93"/>
      <c r="J2545" s="93"/>
      <c r="L2545" s="93"/>
      <c r="N2545" s="93"/>
      <c r="P2545" s="93"/>
    </row>
    <row r="2546" spans="2:16">
      <c r="B2546" s="93"/>
      <c r="C2546" s="93"/>
      <c r="D2546" s="93"/>
      <c r="F2546" s="93"/>
      <c r="H2546" s="93"/>
      <c r="J2546" s="93"/>
      <c r="L2546" s="93"/>
      <c r="N2546" s="93"/>
      <c r="P2546" s="93"/>
    </row>
    <row r="2547" spans="2:16">
      <c r="B2547" s="93"/>
      <c r="C2547" s="93"/>
      <c r="D2547" s="93"/>
      <c r="F2547" s="93"/>
      <c r="H2547" s="93"/>
      <c r="J2547" s="93"/>
      <c r="L2547" s="93"/>
      <c r="N2547" s="93"/>
      <c r="P2547" s="93"/>
    </row>
    <row r="2548" spans="2:16">
      <c r="B2548" s="93"/>
      <c r="C2548" s="93"/>
      <c r="D2548" s="93"/>
      <c r="F2548" s="93"/>
      <c r="H2548" s="93"/>
      <c r="J2548" s="93"/>
      <c r="L2548" s="93"/>
      <c r="N2548" s="93"/>
      <c r="P2548" s="93"/>
    </row>
    <row r="2549" spans="2:16">
      <c r="B2549" s="93"/>
      <c r="C2549" s="93"/>
      <c r="D2549" s="93"/>
      <c r="F2549" s="93"/>
      <c r="H2549" s="93"/>
      <c r="J2549" s="93"/>
      <c r="L2549" s="93"/>
      <c r="N2549" s="93"/>
      <c r="P2549" s="93"/>
    </row>
    <row r="2550" spans="2:16">
      <c r="B2550" s="93"/>
      <c r="C2550" s="93"/>
      <c r="D2550" s="93"/>
      <c r="F2550" s="93"/>
      <c r="H2550" s="93"/>
      <c r="J2550" s="93"/>
      <c r="L2550" s="93"/>
      <c r="N2550" s="93"/>
      <c r="P2550" s="93"/>
    </row>
    <row r="2551" spans="2:16">
      <c r="B2551" s="93"/>
      <c r="C2551" s="93"/>
      <c r="D2551" s="93"/>
      <c r="F2551" s="93"/>
      <c r="H2551" s="93"/>
      <c r="J2551" s="93"/>
      <c r="L2551" s="93"/>
      <c r="N2551" s="93"/>
      <c r="P2551" s="93"/>
    </row>
    <row r="2552" spans="2:16">
      <c r="B2552" s="93"/>
      <c r="C2552" s="93"/>
      <c r="D2552" s="93"/>
      <c r="F2552" s="93"/>
      <c r="H2552" s="93"/>
      <c r="J2552" s="93"/>
      <c r="L2552" s="93"/>
      <c r="N2552" s="93"/>
      <c r="P2552" s="93"/>
    </row>
    <row r="2553" spans="2:16">
      <c r="B2553" s="93"/>
      <c r="C2553" s="93"/>
      <c r="D2553" s="93"/>
      <c r="F2553" s="93"/>
      <c r="H2553" s="93"/>
      <c r="J2553" s="93"/>
      <c r="L2553" s="93"/>
      <c r="N2553" s="93"/>
      <c r="P2553" s="93"/>
    </row>
    <row r="2554" spans="2:16">
      <c r="B2554" s="93"/>
      <c r="C2554" s="93"/>
      <c r="D2554" s="93"/>
      <c r="F2554" s="93"/>
      <c r="H2554" s="93"/>
      <c r="J2554" s="93"/>
      <c r="L2554" s="93"/>
      <c r="N2554" s="93"/>
      <c r="P2554" s="93"/>
    </row>
    <row r="2555" spans="2:16">
      <c r="B2555" s="93"/>
      <c r="C2555" s="93"/>
      <c r="D2555" s="93"/>
      <c r="F2555" s="93"/>
      <c r="H2555" s="93"/>
      <c r="J2555" s="93"/>
      <c r="L2555" s="93"/>
      <c r="N2555" s="93"/>
      <c r="P2555" s="93"/>
    </row>
    <row r="2556" spans="2:16">
      <c r="B2556" s="93"/>
      <c r="C2556" s="93"/>
      <c r="D2556" s="93"/>
      <c r="F2556" s="93"/>
      <c r="H2556" s="93"/>
      <c r="J2556" s="93"/>
      <c r="L2556" s="93"/>
      <c r="N2556" s="93"/>
      <c r="P2556" s="93"/>
    </row>
    <row r="2557" spans="2:16">
      <c r="B2557" s="93"/>
      <c r="C2557" s="93"/>
      <c r="D2557" s="93"/>
      <c r="F2557" s="93"/>
      <c r="H2557" s="93"/>
      <c r="J2557" s="93"/>
      <c r="L2557" s="93"/>
      <c r="N2557" s="93"/>
      <c r="P2557" s="93"/>
    </row>
    <row r="2558" spans="2:16">
      <c r="B2558" s="93"/>
      <c r="C2558" s="93"/>
      <c r="D2558" s="93"/>
      <c r="F2558" s="93"/>
      <c r="H2558" s="93"/>
      <c r="J2558" s="93"/>
      <c r="L2558" s="93"/>
      <c r="N2558" s="93"/>
      <c r="P2558" s="93"/>
    </row>
    <row r="2559" spans="2:16">
      <c r="B2559" s="93"/>
      <c r="C2559" s="93"/>
      <c r="D2559" s="93"/>
      <c r="F2559" s="93"/>
      <c r="H2559" s="93"/>
      <c r="J2559" s="93"/>
      <c r="L2559" s="93"/>
      <c r="N2559" s="93"/>
      <c r="P2559" s="93"/>
    </row>
    <row r="2560" spans="2:16">
      <c r="B2560" s="93"/>
      <c r="C2560" s="93"/>
      <c r="D2560" s="93"/>
      <c r="F2560" s="93"/>
      <c r="H2560" s="93"/>
      <c r="J2560" s="93"/>
      <c r="L2560" s="93"/>
      <c r="N2560" s="93"/>
      <c r="P2560" s="93"/>
    </row>
    <row r="2561" spans="2:16">
      <c r="B2561" s="93"/>
      <c r="C2561" s="93"/>
      <c r="D2561" s="93"/>
      <c r="F2561" s="93"/>
      <c r="H2561" s="93"/>
      <c r="J2561" s="93"/>
      <c r="L2561" s="93"/>
      <c r="N2561" s="93"/>
      <c r="P2561" s="93"/>
    </row>
    <row r="2562" spans="2:16">
      <c r="B2562" s="93"/>
      <c r="C2562" s="93"/>
      <c r="D2562" s="93"/>
      <c r="F2562" s="93"/>
      <c r="H2562" s="93"/>
      <c r="J2562" s="93"/>
      <c r="L2562" s="93"/>
      <c r="N2562" s="93"/>
      <c r="P2562" s="93"/>
    </row>
    <row r="2563" spans="2:16">
      <c r="B2563" s="93"/>
      <c r="C2563" s="93"/>
      <c r="D2563" s="93"/>
      <c r="F2563" s="93"/>
      <c r="H2563" s="93"/>
      <c r="J2563" s="93"/>
      <c r="L2563" s="93"/>
      <c r="N2563" s="93"/>
      <c r="P2563" s="93"/>
    </row>
    <row r="2564" spans="2:16">
      <c r="B2564" s="93"/>
      <c r="C2564" s="93"/>
      <c r="D2564" s="93"/>
      <c r="F2564" s="93"/>
      <c r="H2564" s="93"/>
      <c r="J2564" s="93"/>
      <c r="L2564" s="93"/>
      <c r="N2564" s="93"/>
      <c r="P2564" s="93"/>
    </row>
    <row r="2565" spans="2:16">
      <c r="B2565" s="93"/>
      <c r="C2565" s="93"/>
      <c r="D2565" s="93"/>
      <c r="F2565" s="93"/>
      <c r="H2565" s="93"/>
      <c r="J2565" s="93"/>
      <c r="L2565" s="93"/>
      <c r="N2565" s="93"/>
      <c r="P2565" s="93"/>
    </row>
    <row r="2566" spans="2:16">
      <c r="B2566" s="93"/>
      <c r="C2566" s="93"/>
      <c r="D2566" s="93"/>
      <c r="F2566" s="93"/>
      <c r="H2566" s="93"/>
      <c r="J2566" s="93"/>
      <c r="L2566" s="93"/>
      <c r="N2566" s="93"/>
      <c r="P2566" s="93"/>
    </row>
    <row r="2567" spans="2:16">
      <c r="B2567" s="93"/>
      <c r="C2567" s="93"/>
      <c r="D2567" s="93"/>
      <c r="F2567" s="93"/>
      <c r="H2567" s="93"/>
      <c r="J2567" s="93"/>
      <c r="L2567" s="93"/>
      <c r="N2567" s="93"/>
      <c r="P2567" s="93"/>
    </row>
    <row r="2568" spans="2:16">
      <c r="B2568" s="93"/>
      <c r="C2568" s="93"/>
      <c r="D2568" s="93"/>
      <c r="F2568" s="93"/>
      <c r="H2568" s="93"/>
      <c r="J2568" s="93"/>
      <c r="L2568" s="93"/>
      <c r="N2568" s="93"/>
      <c r="P2568" s="93"/>
    </row>
    <row r="2569" spans="2:16">
      <c r="B2569" s="93"/>
      <c r="C2569" s="93"/>
      <c r="D2569" s="93"/>
      <c r="F2569" s="93"/>
      <c r="H2569" s="93"/>
      <c r="J2569" s="93"/>
      <c r="L2569" s="93"/>
      <c r="N2569" s="93"/>
      <c r="P2569" s="93"/>
    </row>
    <row r="2570" spans="2:16">
      <c r="B2570" s="93"/>
      <c r="C2570" s="93"/>
      <c r="D2570" s="93"/>
      <c r="F2570" s="93"/>
      <c r="H2570" s="93"/>
      <c r="J2570" s="93"/>
      <c r="L2570" s="93"/>
      <c r="N2570" s="93"/>
      <c r="P2570" s="93"/>
    </row>
    <row r="2571" spans="2:16">
      <c r="B2571" s="93"/>
      <c r="C2571" s="93"/>
      <c r="D2571" s="93"/>
      <c r="F2571" s="93"/>
      <c r="H2571" s="93"/>
      <c r="J2571" s="93"/>
      <c r="L2571" s="93"/>
      <c r="N2571" s="93"/>
      <c r="P2571" s="93"/>
    </row>
    <row r="2572" spans="2:16">
      <c r="B2572" s="93"/>
      <c r="C2572" s="93"/>
      <c r="D2572" s="93"/>
      <c r="F2572" s="93"/>
      <c r="H2572" s="93"/>
      <c r="J2572" s="93"/>
      <c r="L2572" s="93"/>
      <c r="N2572" s="93"/>
      <c r="P2572" s="93"/>
    </row>
    <row r="2573" spans="2:16">
      <c r="B2573" s="93"/>
      <c r="C2573" s="93"/>
      <c r="D2573" s="93"/>
      <c r="F2573" s="93"/>
      <c r="H2573" s="93"/>
      <c r="J2573" s="93"/>
      <c r="L2573" s="93"/>
      <c r="N2573" s="93"/>
      <c r="P2573" s="93"/>
    </row>
    <row r="2574" spans="2:16">
      <c r="B2574" s="93"/>
      <c r="C2574" s="93"/>
      <c r="D2574" s="93"/>
      <c r="F2574" s="93"/>
      <c r="H2574" s="93"/>
      <c r="J2574" s="93"/>
      <c r="L2574" s="93"/>
      <c r="N2574" s="93"/>
      <c r="P2574" s="93"/>
    </row>
    <row r="2575" spans="2:16">
      <c r="B2575" s="93"/>
      <c r="C2575" s="93"/>
      <c r="D2575" s="93"/>
      <c r="F2575" s="93"/>
      <c r="H2575" s="93"/>
      <c r="J2575" s="93"/>
      <c r="L2575" s="93"/>
      <c r="N2575" s="93"/>
      <c r="P2575" s="93"/>
    </row>
    <row r="2576" spans="2:16">
      <c r="B2576" s="93"/>
      <c r="C2576" s="93"/>
      <c r="D2576" s="93"/>
      <c r="F2576" s="93"/>
      <c r="H2576" s="93"/>
      <c r="J2576" s="93"/>
      <c r="L2576" s="93"/>
      <c r="N2576" s="93"/>
      <c r="P2576" s="93"/>
    </row>
    <row r="2577" spans="2:16">
      <c r="B2577" s="93"/>
      <c r="C2577" s="93"/>
      <c r="D2577" s="93"/>
      <c r="F2577" s="93"/>
      <c r="H2577" s="93"/>
      <c r="J2577" s="93"/>
      <c r="L2577" s="93"/>
      <c r="N2577" s="93"/>
      <c r="P2577" s="93"/>
    </row>
    <row r="2578" spans="2:16">
      <c r="B2578" s="93"/>
      <c r="C2578" s="93"/>
      <c r="D2578" s="93"/>
      <c r="F2578" s="93"/>
      <c r="H2578" s="93"/>
      <c r="J2578" s="93"/>
      <c r="L2578" s="93"/>
      <c r="N2578" s="93"/>
      <c r="P2578" s="93"/>
    </row>
    <row r="2579" spans="2:16">
      <c r="B2579" s="93"/>
      <c r="C2579" s="93"/>
      <c r="D2579" s="93"/>
      <c r="F2579" s="93"/>
      <c r="H2579" s="93"/>
      <c r="J2579" s="93"/>
      <c r="L2579" s="93"/>
      <c r="N2579" s="93"/>
      <c r="P2579" s="93"/>
    </row>
    <row r="2580" spans="2:16">
      <c r="B2580" s="93"/>
      <c r="C2580" s="93"/>
      <c r="D2580" s="93"/>
      <c r="F2580" s="93"/>
      <c r="H2580" s="93"/>
      <c r="J2580" s="93"/>
      <c r="L2580" s="93"/>
      <c r="N2580" s="93"/>
      <c r="P2580" s="93"/>
    </row>
    <row r="2581" spans="2:16">
      <c r="B2581" s="93"/>
      <c r="C2581" s="93"/>
      <c r="D2581" s="93"/>
      <c r="F2581" s="93"/>
      <c r="H2581" s="93"/>
      <c r="J2581" s="93"/>
      <c r="L2581" s="93"/>
      <c r="N2581" s="93"/>
      <c r="P2581" s="93"/>
    </row>
    <row r="2582" spans="2:16">
      <c r="B2582" s="93"/>
      <c r="C2582" s="93"/>
      <c r="D2582" s="93"/>
      <c r="F2582" s="93"/>
      <c r="H2582" s="93"/>
      <c r="J2582" s="93"/>
      <c r="L2582" s="93"/>
      <c r="N2582" s="93"/>
      <c r="P2582" s="93"/>
    </row>
    <row r="2583" spans="2:16">
      <c r="B2583" s="93"/>
      <c r="C2583" s="93"/>
      <c r="D2583" s="93"/>
      <c r="F2583" s="93"/>
      <c r="H2583" s="93"/>
      <c r="J2583" s="93"/>
      <c r="L2583" s="93"/>
      <c r="N2583" s="93"/>
      <c r="P2583" s="93"/>
    </row>
    <row r="2584" spans="2:16">
      <c r="B2584" s="93"/>
      <c r="C2584" s="93"/>
      <c r="D2584" s="93"/>
      <c r="F2584" s="93"/>
      <c r="H2584" s="93"/>
      <c r="J2584" s="93"/>
      <c r="L2584" s="93"/>
      <c r="N2584" s="93"/>
      <c r="P2584" s="93"/>
    </row>
    <row r="2585" spans="2:16">
      <c r="B2585" s="93"/>
      <c r="C2585" s="93"/>
      <c r="D2585" s="93"/>
      <c r="F2585" s="93"/>
      <c r="H2585" s="93"/>
      <c r="J2585" s="93"/>
      <c r="L2585" s="93"/>
      <c r="N2585" s="93"/>
      <c r="P2585" s="93"/>
    </row>
    <row r="2586" spans="2:16">
      <c r="B2586" s="93"/>
      <c r="C2586" s="93"/>
      <c r="D2586" s="93"/>
      <c r="F2586" s="93"/>
      <c r="H2586" s="93"/>
      <c r="J2586" s="93"/>
      <c r="L2586" s="93"/>
      <c r="N2586" s="93"/>
      <c r="P2586" s="93"/>
    </row>
    <row r="2587" spans="2:16">
      <c r="B2587" s="93"/>
      <c r="C2587" s="93"/>
      <c r="D2587" s="93"/>
      <c r="F2587" s="93"/>
      <c r="H2587" s="93"/>
      <c r="J2587" s="93"/>
      <c r="L2587" s="93"/>
      <c r="N2587" s="93"/>
      <c r="P2587" s="93"/>
    </row>
    <row r="2588" spans="2:16">
      <c r="B2588" s="93"/>
      <c r="C2588" s="93"/>
      <c r="D2588" s="93"/>
      <c r="F2588" s="93"/>
      <c r="H2588" s="93"/>
      <c r="J2588" s="93"/>
      <c r="L2588" s="93"/>
      <c r="N2588" s="93"/>
      <c r="P2588" s="93"/>
    </row>
    <row r="2589" spans="2:16">
      <c r="B2589" s="93"/>
      <c r="C2589" s="93"/>
      <c r="D2589" s="93"/>
      <c r="F2589" s="93"/>
      <c r="H2589" s="93"/>
      <c r="J2589" s="93"/>
      <c r="L2589" s="93"/>
      <c r="N2589" s="93"/>
      <c r="P2589" s="93"/>
    </row>
    <row r="2590" spans="2:16">
      <c r="B2590" s="93"/>
      <c r="C2590" s="93"/>
      <c r="D2590" s="93"/>
      <c r="F2590" s="93"/>
      <c r="H2590" s="93"/>
      <c r="J2590" s="93"/>
      <c r="L2590" s="93"/>
      <c r="N2590" s="93"/>
      <c r="P2590" s="93"/>
    </row>
    <row r="2591" spans="2:16">
      <c r="B2591" s="93"/>
      <c r="C2591" s="93"/>
      <c r="D2591" s="93"/>
      <c r="F2591" s="93"/>
      <c r="H2591" s="93"/>
      <c r="J2591" s="93"/>
      <c r="L2591" s="93"/>
      <c r="N2591" s="93"/>
      <c r="P2591" s="93"/>
    </row>
    <row r="2592" spans="2:16">
      <c r="B2592" s="93"/>
      <c r="C2592" s="93"/>
      <c r="D2592" s="93"/>
      <c r="F2592" s="93"/>
      <c r="H2592" s="93"/>
      <c r="J2592" s="93"/>
      <c r="L2592" s="93"/>
      <c r="N2592" s="93"/>
      <c r="P2592" s="93"/>
    </row>
    <row r="2593" spans="2:16">
      <c r="B2593" s="93"/>
      <c r="C2593" s="93"/>
      <c r="D2593" s="93"/>
      <c r="F2593" s="93"/>
      <c r="H2593" s="93"/>
      <c r="J2593" s="93"/>
      <c r="L2593" s="93"/>
      <c r="N2593" s="93"/>
      <c r="P2593" s="93"/>
    </row>
    <row r="2594" spans="2:16">
      <c r="B2594" s="93"/>
      <c r="C2594" s="93"/>
      <c r="D2594" s="93"/>
      <c r="F2594" s="93"/>
      <c r="H2594" s="93"/>
      <c r="J2594" s="93"/>
      <c r="L2594" s="93"/>
      <c r="N2594" s="93"/>
      <c r="P2594" s="93"/>
    </row>
    <row r="2595" spans="2:16">
      <c r="B2595" s="93"/>
      <c r="C2595" s="93"/>
      <c r="D2595" s="93"/>
      <c r="F2595" s="93"/>
      <c r="H2595" s="93"/>
      <c r="J2595" s="93"/>
      <c r="L2595" s="93"/>
      <c r="N2595" s="93"/>
      <c r="P2595" s="93"/>
    </row>
    <row r="2596" spans="2:16">
      <c r="B2596" s="93"/>
      <c r="C2596" s="93"/>
      <c r="D2596" s="93"/>
      <c r="F2596" s="93"/>
      <c r="H2596" s="93"/>
      <c r="J2596" s="93"/>
      <c r="L2596" s="93"/>
      <c r="N2596" s="93"/>
      <c r="P2596" s="93"/>
    </row>
    <row r="2597" spans="2:16">
      <c r="B2597" s="93"/>
      <c r="C2597" s="93"/>
      <c r="D2597" s="93"/>
      <c r="F2597" s="93"/>
      <c r="H2597" s="93"/>
      <c r="J2597" s="93"/>
      <c r="L2597" s="93"/>
      <c r="N2597" s="93"/>
      <c r="P2597" s="93"/>
    </row>
    <row r="2598" spans="2:16">
      <c r="B2598" s="93"/>
      <c r="C2598" s="93"/>
      <c r="D2598" s="93"/>
      <c r="F2598" s="93"/>
      <c r="H2598" s="93"/>
      <c r="J2598" s="93"/>
      <c r="L2598" s="93"/>
      <c r="N2598" s="93"/>
      <c r="P2598" s="93"/>
    </row>
    <row r="2599" spans="2:16">
      <c r="B2599" s="93"/>
      <c r="C2599" s="93"/>
      <c r="D2599" s="93"/>
      <c r="F2599" s="93"/>
      <c r="H2599" s="93"/>
      <c r="J2599" s="93"/>
      <c r="L2599" s="93"/>
      <c r="N2599" s="93"/>
      <c r="P2599" s="93"/>
    </row>
    <row r="2600" spans="2:16">
      <c r="B2600" s="93"/>
      <c r="C2600" s="93"/>
      <c r="D2600" s="93"/>
      <c r="F2600" s="93"/>
      <c r="H2600" s="93"/>
      <c r="J2600" s="93"/>
      <c r="L2600" s="93"/>
      <c r="N2600" s="93"/>
      <c r="P2600" s="93"/>
    </row>
    <row r="2601" spans="2:16">
      <c r="B2601" s="93"/>
      <c r="C2601" s="93"/>
      <c r="D2601" s="93"/>
      <c r="F2601" s="93"/>
      <c r="H2601" s="93"/>
      <c r="J2601" s="93"/>
      <c r="L2601" s="93"/>
      <c r="N2601" s="93"/>
      <c r="P2601" s="93"/>
    </row>
    <row r="2602" spans="2:16">
      <c r="B2602" s="93"/>
      <c r="C2602" s="93"/>
      <c r="D2602" s="93"/>
      <c r="F2602" s="93"/>
      <c r="H2602" s="93"/>
      <c r="J2602" s="93"/>
      <c r="L2602" s="93"/>
      <c r="N2602" s="93"/>
      <c r="P2602" s="93"/>
    </row>
    <row r="2603" spans="2:16">
      <c r="B2603" s="93"/>
      <c r="C2603" s="93"/>
      <c r="D2603" s="93"/>
      <c r="F2603" s="93"/>
      <c r="H2603" s="93"/>
      <c r="J2603" s="93"/>
      <c r="L2603" s="93"/>
      <c r="N2603" s="93"/>
      <c r="P2603" s="93"/>
    </row>
    <row r="2604" spans="2:16">
      <c r="B2604" s="93"/>
      <c r="C2604" s="93"/>
      <c r="D2604" s="93"/>
      <c r="F2604" s="93"/>
      <c r="H2604" s="93"/>
      <c r="J2604" s="93"/>
      <c r="L2604" s="93"/>
      <c r="N2604" s="93"/>
      <c r="P2604" s="93"/>
    </row>
    <row r="2605" spans="2:16">
      <c r="B2605" s="93"/>
      <c r="C2605" s="93"/>
      <c r="D2605" s="93"/>
      <c r="F2605" s="93"/>
      <c r="H2605" s="93"/>
      <c r="J2605" s="93"/>
      <c r="L2605" s="93"/>
      <c r="N2605" s="93"/>
      <c r="P2605" s="93"/>
    </row>
    <row r="2606" spans="2:16">
      <c r="B2606" s="93"/>
      <c r="C2606" s="93"/>
      <c r="D2606" s="93"/>
      <c r="F2606" s="93"/>
      <c r="H2606" s="93"/>
      <c r="J2606" s="93"/>
      <c r="L2606" s="93"/>
      <c r="N2606" s="93"/>
      <c r="P2606" s="93"/>
    </row>
    <row r="2607" spans="2:16">
      <c r="B2607" s="93"/>
      <c r="C2607" s="93"/>
      <c r="D2607" s="93"/>
      <c r="F2607" s="93"/>
      <c r="H2607" s="93"/>
      <c r="J2607" s="93"/>
      <c r="L2607" s="93"/>
      <c r="N2607" s="93"/>
      <c r="P2607" s="93"/>
    </row>
    <row r="2608" spans="2:16">
      <c r="B2608" s="93"/>
      <c r="C2608" s="93"/>
      <c r="D2608" s="93"/>
      <c r="F2608" s="93"/>
      <c r="H2608" s="93"/>
      <c r="J2608" s="93"/>
      <c r="L2608" s="93"/>
      <c r="N2608" s="93"/>
      <c r="P2608" s="93"/>
    </row>
    <row r="2609" spans="2:16">
      <c r="B2609" s="93"/>
      <c r="C2609" s="93"/>
      <c r="D2609" s="93"/>
      <c r="F2609" s="93"/>
      <c r="H2609" s="93"/>
      <c r="J2609" s="93"/>
      <c r="L2609" s="93"/>
      <c r="N2609" s="93"/>
      <c r="P2609" s="93"/>
    </row>
    <row r="2610" spans="2:16">
      <c r="B2610" s="93"/>
      <c r="C2610" s="93"/>
      <c r="D2610" s="93"/>
      <c r="F2610" s="93"/>
      <c r="H2610" s="93"/>
      <c r="J2610" s="93"/>
      <c r="L2610" s="93"/>
      <c r="N2610" s="93"/>
      <c r="P2610" s="93"/>
    </row>
    <row r="2611" spans="2:16">
      <c r="B2611" s="93"/>
      <c r="C2611" s="93"/>
      <c r="D2611" s="93"/>
      <c r="F2611" s="93"/>
      <c r="H2611" s="93"/>
      <c r="J2611" s="93"/>
      <c r="L2611" s="93"/>
      <c r="N2611" s="93"/>
      <c r="P2611" s="93"/>
    </row>
    <row r="2612" spans="2:16">
      <c r="B2612" s="93"/>
      <c r="C2612" s="93"/>
      <c r="D2612" s="93"/>
      <c r="F2612" s="93"/>
      <c r="H2612" s="93"/>
      <c r="J2612" s="93"/>
      <c r="L2612" s="93"/>
      <c r="N2612" s="93"/>
      <c r="P2612" s="93"/>
    </row>
    <row r="2613" spans="2:16">
      <c r="B2613" s="93"/>
      <c r="C2613" s="93"/>
      <c r="D2613" s="93"/>
      <c r="F2613" s="93"/>
      <c r="H2613" s="93"/>
      <c r="J2613" s="93"/>
      <c r="L2613" s="93"/>
      <c r="N2613" s="93"/>
      <c r="P2613" s="93"/>
    </row>
    <row r="2614" spans="2:16">
      <c r="B2614" s="93"/>
      <c r="C2614" s="93"/>
      <c r="D2614" s="93"/>
      <c r="F2614" s="93"/>
      <c r="H2614" s="93"/>
      <c r="J2614" s="93"/>
      <c r="L2614" s="93"/>
      <c r="N2614" s="93"/>
      <c r="P2614" s="93"/>
    </row>
    <row r="2615" spans="2:16">
      <c r="B2615" s="93"/>
      <c r="C2615" s="93"/>
      <c r="D2615" s="93"/>
      <c r="F2615" s="93"/>
      <c r="H2615" s="93"/>
      <c r="J2615" s="93"/>
      <c r="L2615" s="93"/>
      <c r="N2615" s="93"/>
      <c r="P2615" s="93"/>
    </row>
    <row r="2616" spans="2:16">
      <c r="B2616" s="93"/>
      <c r="C2616" s="93"/>
      <c r="D2616" s="93"/>
      <c r="F2616" s="93"/>
      <c r="H2616" s="93"/>
      <c r="J2616" s="93"/>
      <c r="L2616" s="93"/>
      <c r="N2616" s="93"/>
      <c r="P2616" s="93"/>
    </row>
    <row r="2617" spans="2:16">
      <c r="B2617" s="93"/>
      <c r="C2617" s="93"/>
      <c r="D2617" s="93"/>
      <c r="F2617" s="93"/>
      <c r="H2617" s="93"/>
      <c r="J2617" s="93"/>
      <c r="L2617" s="93"/>
      <c r="N2617" s="93"/>
      <c r="P2617" s="93"/>
    </row>
    <row r="2618" spans="2:16">
      <c r="B2618" s="93"/>
      <c r="C2618" s="93"/>
      <c r="D2618" s="93"/>
      <c r="F2618" s="93"/>
      <c r="H2618" s="93"/>
      <c r="J2618" s="93"/>
      <c r="L2618" s="93"/>
      <c r="N2618" s="93"/>
      <c r="P2618" s="93"/>
    </row>
    <row r="2619" spans="2:16">
      <c r="B2619" s="93"/>
      <c r="C2619" s="93"/>
      <c r="D2619" s="93"/>
      <c r="F2619" s="93"/>
      <c r="H2619" s="93"/>
      <c r="J2619" s="93"/>
      <c r="L2619" s="93"/>
      <c r="N2619" s="93"/>
      <c r="P2619" s="93"/>
    </row>
    <row r="2620" spans="2:16">
      <c r="B2620" s="93"/>
      <c r="C2620" s="93"/>
      <c r="D2620" s="93"/>
      <c r="F2620" s="93"/>
      <c r="H2620" s="93"/>
      <c r="J2620" s="93"/>
      <c r="L2620" s="93"/>
      <c r="N2620" s="93"/>
      <c r="P2620" s="93"/>
    </row>
    <row r="2621" spans="2:16">
      <c r="B2621" s="93"/>
      <c r="C2621" s="93"/>
      <c r="D2621" s="93"/>
      <c r="F2621" s="93"/>
      <c r="H2621" s="93"/>
      <c r="J2621" s="93"/>
      <c r="L2621" s="93"/>
      <c r="N2621" s="93"/>
      <c r="P2621" s="93"/>
    </row>
    <row r="2622" spans="2:16">
      <c r="B2622" s="93"/>
      <c r="C2622" s="93"/>
      <c r="D2622" s="93"/>
      <c r="F2622" s="93"/>
      <c r="H2622" s="93"/>
      <c r="J2622" s="93"/>
      <c r="L2622" s="93"/>
      <c r="N2622" s="93"/>
      <c r="P2622" s="93"/>
    </row>
    <row r="2623" spans="2:16">
      <c r="B2623" s="93"/>
      <c r="C2623" s="93"/>
      <c r="D2623" s="93"/>
      <c r="F2623" s="93"/>
      <c r="H2623" s="93"/>
      <c r="J2623" s="93"/>
      <c r="L2623" s="93"/>
      <c r="N2623" s="93"/>
      <c r="P2623" s="93"/>
    </row>
    <row r="2624" spans="2:16">
      <c r="B2624" s="93"/>
      <c r="C2624" s="93"/>
      <c r="D2624" s="93"/>
      <c r="F2624" s="93"/>
      <c r="H2624" s="93"/>
      <c r="J2624" s="93"/>
      <c r="L2624" s="93"/>
      <c r="N2624" s="93"/>
      <c r="P2624" s="93"/>
    </row>
    <row r="2625" spans="2:16">
      <c r="B2625" s="93"/>
      <c r="C2625" s="93"/>
      <c r="D2625" s="93"/>
      <c r="F2625" s="93"/>
      <c r="H2625" s="93"/>
      <c r="J2625" s="93"/>
      <c r="L2625" s="93"/>
      <c r="N2625" s="93"/>
      <c r="P2625" s="93"/>
    </row>
    <row r="2626" spans="2:16">
      <c r="B2626" s="93"/>
      <c r="C2626" s="93"/>
      <c r="D2626" s="93"/>
      <c r="F2626" s="93"/>
      <c r="H2626" s="93"/>
      <c r="J2626" s="93"/>
      <c r="L2626" s="93"/>
      <c r="N2626" s="93"/>
      <c r="P2626" s="93"/>
    </row>
    <row r="2627" spans="2:16">
      <c r="B2627" s="93"/>
      <c r="C2627" s="93"/>
      <c r="D2627" s="93"/>
      <c r="F2627" s="93"/>
      <c r="H2627" s="93"/>
      <c r="J2627" s="93"/>
      <c r="L2627" s="93"/>
      <c r="N2627" s="93"/>
      <c r="P2627" s="93"/>
    </row>
    <row r="2628" spans="2:16">
      <c r="B2628" s="93"/>
      <c r="C2628" s="93"/>
      <c r="D2628" s="93"/>
      <c r="F2628" s="93"/>
      <c r="H2628" s="93"/>
      <c r="J2628" s="93"/>
      <c r="L2628" s="93"/>
      <c r="N2628" s="93"/>
      <c r="P2628" s="93"/>
    </row>
    <row r="2629" spans="2:16">
      <c r="B2629" s="93"/>
      <c r="C2629" s="93"/>
      <c r="D2629" s="93"/>
      <c r="F2629" s="93"/>
      <c r="H2629" s="93"/>
      <c r="J2629" s="93"/>
      <c r="L2629" s="93"/>
      <c r="N2629" s="93"/>
      <c r="P2629" s="93"/>
    </row>
    <row r="2630" spans="2:16">
      <c r="B2630" s="93"/>
      <c r="C2630" s="93"/>
      <c r="D2630" s="93"/>
      <c r="F2630" s="93"/>
      <c r="H2630" s="93"/>
      <c r="J2630" s="93"/>
      <c r="L2630" s="93"/>
      <c r="N2630" s="93"/>
      <c r="P2630" s="93"/>
    </row>
    <row r="2631" spans="2:16">
      <c r="B2631" s="93"/>
      <c r="C2631" s="93"/>
      <c r="D2631" s="93"/>
      <c r="F2631" s="93"/>
      <c r="H2631" s="93"/>
      <c r="J2631" s="93"/>
      <c r="L2631" s="93"/>
      <c r="N2631" s="93"/>
      <c r="P2631" s="93"/>
    </row>
    <row r="2632" spans="2:16">
      <c r="B2632" s="93"/>
      <c r="C2632" s="93"/>
      <c r="D2632" s="93"/>
      <c r="F2632" s="93"/>
      <c r="H2632" s="93"/>
      <c r="J2632" s="93"/>
      <c r="L2632" s="93"/>
      <c r="N2632" s="93"/>
      <c r="P2632" s="93"/>
    </row>
    <row r="2633" spans="2:16">
      <c r="B2633" s="93"/>
      <c r="C2633" s="93"/>
      <c r="D2633" s="93"/>
      <c r="F2633" s="93"/>
      <c r="H2633" s="93"/>
      <c r="J2633" s="93"/>
      <c r="L2633" s="93"/>
      <c r="N2633" s="93"/>
      <c r="P2633" s="93"/>
    </row>
    <row r="2634" spans="2:16">
      <c r="B2634" s="93"/>
      <c r="C2634" s="93"/>
      <c r="D2634" s="93"/>
      <c r="F2634" s="93"/>
      <c r="H2634" s="93"/>
      <c r="J2634" s="93"/>
      <c r="L2634" s="93"/>
      <c r="N2634" s="93"/>
      <c r="P2634" s="93"/>
    </row>
    <row r="2635" spans="2:16">
      <c r="B2635" s="93"/>
      <c r="C2635" s="93"/>
      <c r="D2635" s="93"/>
      <c r="F2635" s="93"/>
      <c r="H2635" s="93"/>
      <c r="J2635" s="93"/>
      <c r="L2635" s="93"/>
      <c r="N2635" s="93"/>
      <c r="P2635" s="93"/>
    </row>
    <row r="2636" spans="2:16">
      <c r="B2636" s="93"/>
      <c r="C2636" s="93"/>
      <c r="D2636" s="93"/>
      <c r="F2636" s="93"/>
      <c r="H2636" s="93"/>
      <c r="J2636" s="93"/>
      <c r="L2636" s="93"/>
      <c r="N2636" s="93"/>
      <c r="P2636" s="93"/>
    </row>
    <row r="2637" spans="2:16">
      <c r="B2637" s="93"/>
      <c r="C2637" s="93"/>
      <c r="D2637" s="93"/>
      <c r="F2637" s="93"/>
      <c r="H2637" s="93"/>
      <c r="J2637" s="93"/>
      <c r="L2637" s="93"/>
      <c r="N2637" s="93"/>
      <c r="P2637" s="93"/>
    </row>
    <row r="2638" spans="2:16">
      <c r="B2638" s="93"/>
      <c r="C2638" s="93"/>
      <c r="D2638" s="93"/>
      <c r="F2638" s="93"/>
      <c r="H2638" s="93"/>
      <c r="J2638" s="93"/>
      <c r="L2638" s="93"/>
      <c r="N2638" s="93"/>
      <c r="P2638" s="93"/>
    </row>
    <row r="2639" spans="2:16">
      <c r="B2639" s="93"/>
      <c r="C2639" s="93"/>
      <c r="D2639" s="93"/>
      <c r="F2639" s="93"/>
      <c r="H2639" s="93"/>
      <c r="J2639" s="93"/>
      <c r="L2639" s="93"/>
      <c r="N2639" s="93"/>
      <c r="P2639" s="93"/>
    </row>
    <row r="2640" spans="2:16">
      <c r="B2640" s="93"/>
      <c r="C2640" s="93"/>
      <c r="D2640" s="93"/>
      <c r="F2640" s="93"/>
      <c r="H2640" s="93"/>
      <c r="J2640" s="93"/>
      <c r="L2640" s="93"/>
      <c r="N2640" s="93"/>
      <c r="P2640" s="93"/>
    </row>
    <row r="2641" spans="2:16">
      <c r="B2641" s="93"/>
      <c r="C2641" s="93"/>
      <c r="D2641" s="93"/>
      <c r="F2641" s="93"/>
      <c r="H2641" s="93"/>
      <c r="J2641" s="93"/>
      <c r="L2641" s="93"/>
      <c r="N2641" s="93"/>
      <c r="P2641" s="93"/>
    </row>
    <row r="2642" spans="2:16">
      <c r="B2642" s="93"/>
      <c r="C2642" s="93"/>
      <c r="D2642" s="93"/>
      <c r="F2642" s="93"/>
      <c r="H2642" s="93"/>
      <c r="J2642" s="93"/>
      <c r="L2642" s="93"/>
      <c r="N2642" s="93"/>
      <c r="P2642" s="93"/>
    </row>
    <row r="2643" spans="2:16">
      <c r="B2643" s="93"/>
      <c r="C2643" s="93"/>
      <c r="D2643" s="93"/>
      <c r="F2643" s="93"/>
      <c r="H2643" s="93"/>
      <c r="J2643" s="93"/>
      <c r="L2643" s="93"/>
      <c r="N2643" s="93"/>
      <c r="P2643" s="93"/>
    </row>
    <row r="2644" spans="2:16">
      <c r="B2644" s="93"/>
      <c r="C2644" s="93"/>
      <c r="D2644" s="93"/>
      <c r="F2644" s="93"/>
      <c r="H2644" s="93"/>
      <c r="J2644" s="93"/>
      <c r="L2644" s="93"/>
      <c r="N2644" s="93"/>
      <c r="P2644" s="93"/>
    </row>
    <row r="2645" spans="2:16">
      <c r="B2645" s="93"/>
      <c r="C2645" s="93"/>
      <c r="D2645" s="93"/>
      <c r="F2645" s="93"/>
      <c r="H2645" s="93"/>
      <c r="J2645" s="93"/>
      <c r="L2645" s="93"/>
      <c r="N2645" s="93"/>
      <c r="P2645" s="93"/>
    </row>
    <row r="2646" spans="2:16">
      <c r="B2646" s="93"/>
      <c r="C2646" s="93"/>
      <c r="D2646" s="93"/>
      <c r="F2646" s="93"/>
      <c r="H2646" s="93"/>
      <c r="J2646" s="93"/>
      <c r="L2646" s="93"/>
      <c r="N2646" s="93"/>
      <c r="P2646" s="93"/>
    </row>
    <row r="2647" spans="2:16">
      <c r="B2647" s="93"/>
      <c r="C2647" s="93"/>
      <c r="D2647" s="93"/>
      <c r="F2647" s="93"/>
      <c r="H2647" s="93"/>
      <c r="J2647" s="93"/>
      <c r="L2647" s="93"/>
      <c r="N2647" s="93"/>
      <c r="P2647" s="93"/>
    </row>
    <row r="2648" spans="2:16">
      <c r="B2648" s="93"/>
      <c r="C2648" s="93"/>
      <c r="D2648" s="93"/>
      <c r="F2648" s="93"/>
      <c r="H2648" s="93"/>
      <c r="J2648" s="93"/>
      <c r="L2648" s="93"/>
      <c r="N2648" s="93"/>
      <c r="P2648" s="93"/>
    </row>
    <row r="2649" spans="2:16">
      <c r="B2649" s="93"/>
      <c r="C2649" s="93"/>
      <c r="D2649" s="93"/>
      <c r="F2649" s="93"/>
      <c r="H2649" s="93"/>
      <c r="J2649" s="93"/>
      <c r="L2649" s="93"/>
      <c r="N2649" s="93"/>
      <c r="P2649" s="93"/>
    </row>
    <row r="2650" spans="2:16">
      <c r="B2650" s="93"/>
      <c r="C2650" s="93"/>
      <c r="D2650" s="93"/>
      <c r="F2650" s="93"/>
      <c r="H2650" s="93"/>
      <c r="J2650" s="93"/>
      <c r="L2650" s="93"/>
      <c r="N2650" s="93"/>
      <c r="P2650" s="93"/>
    </row>
    <row r="2651" spans="2:16">
      <c r="B2651" s="93"/>
      <c r="C2651" s="93"/>
      <c r="D2651" s="93"/>
      <c r="F2651" s="93"/>
      <c r="H2651" s="93"/>
      <c r="J2651" s="93"/>
      <c r="L2651" s="93"/>
      <c r="N2651" s="93"/>
      <c r="P2651" s="93"/>
    </row>
    <row r="2652" spans="2:16">
      <c r="B2652" s="93"/>
      <c r="C2652" s="93"/>
      <c r="D2652" s="93"/>
      <c r="F2652" s="93"/>
      <c r="H2652" s="93"/>
      <c r="J2652" s="93"/>
      <c r="L2652" s="93"/>
      <c r="N2652" s="93"/>
      <c r="P2652" s="93"/>
    </row>
    <row r="2653" spans="2:16">
      <c r="B2653" s="93"/>
      <c r="C2653" s="93"/>
      <c r="D2653" s="93"/>
      <c r="F2653" s="93"/>
      <c r="H2653" s="93"/>
      <c r="J2653" s="93"/>
      <c r="L2653" s="93"/>
      <c r="N2653" s="93"/>
      <c r="P2653" s="93"/>
    </row>
    <row r="2654" spans="2:16">
      <c r="B2654" s="93"/>
      <c r="C2654" s="93"/>
      <c r="D2654" s="93"/>
      <c r="F2654" s="93"/>
      <c r="H2654" s="93"/>
      <c r="J2654" s="93"/>
      <c r="L2654" s="93"/>
      <c r="N2654" s="93"/>
      <c r="P2654" s="93"/>
    </row>
    <row r="2655" spans="2:16">
      <c r="B2655" s="93"/>
      <c r="C2655" s="93"/>
      <c r="D2655" s="93"/>
      <c r="F2655" s="93"/>
      <c r="H2655" s="93"/>
      <c r="J2655" s="93"/>
      <c r="L2655" s="93"/>
      <c r="N2655" s="93"/>
      <c r="P2655" s="93"/>
    </row>
    <row r="2656" spans="2:16">
      <c r="B2656" s="93"/>
      <c r="C2656" s="93"/>
      <c r="D2656" s="93"/>
      <c r="F2656" s="93"/>
      <c r="H2656" s="93"/>
      <c r="J2656" s="93"/>
      <c r="L2656" s="93"/>
      <c r="N2656" s="93"/>
      <c r="P2656" s="93"/>
    </row>
    <row r="2657" spans="2:16">
      <c r="B2657" s="93"/>
      <c r="C2657" s="93"/>
      <c r="D2657" s="93"/>
      <c r="F2657" s="93"/>
      <c r="H2657" s="93"/>
      <c r="J2657" s="93"/>
      <c r="L2657" s="93"/>
      <c r="N2657" s="93"/>
      <c r="P2657" s="93"/>
    </row>
    <row r="2658" spans="2:16">
      <c r="B2658" s="93"/>
      <c r="C2658" s="93"/>
      <c r="D2658" s="93"/>
      <c r="F2658" s="93"/>
      <c r="H2658" s="93"/>
      <c r="J2658" s="93"/>
      <c r="L2658" s="93"/>
      <c r="N2658" s="93"/>
      <c r="P2658" s="93"/>
    </row>
    <row r="2659" spans="2:16">
      <c r="B2659" s="93"/>
      <c r="C2659" s="93"/>
      <c r="D2659" s="93"/>
      <c r="F2659" s="93"/>
      <c r="H2659" s="93"/>
      <c r="J2659" s="93"/>
      <c r="L2659" s="93"/>
      <c r="N2659" s="93"/>
      <c r="P2659" s="93"/>
    </row>
    <row r="2660" spans="2:16">
      <c r="B2660" s="93"/>
      <c r="C2660" s="93"/>
      <c r="D2660" s="93"/>
      <c r="F2660" s="93"/>
      <c r="H2660" s="93"/>
      <c r="J2660" s="93"/>
      <c r="L2660" s="93"/>
      <c r="N2660" s="93"/>
      <c r="P2660" s="93"/>
    </row>
    <row r="2661" spans="2:16">
      <c r="B2661" s="93"/>
      <c r="C2661" s="93"/>
      <c r="D2661" s="93"/>
      <c r="F2661" s="93"/>
      <c r="H2661" s="93"/>
      <c r="J2661" s="93"/>
      <c r="L2661" s="93"/>
      <c r="N2661" s="93"/>
      <c r="P2661" s="93"/>
    </row>
    <row r="2662" spans="2:16">
      <c r="B2662" s="93"/>
      <c r="C2662" s="93"/>
      <c r="D2662" s="93"/>
      <c r="F2662" s="93"/>
      <c r="H2662" s="93"/>
      <c r="J2662" s="93"/>
      <c r="L2662" s="93"/>
      <c r="N2662" s="93"/>
      <c r="P2662" s="93"/>
    </row>
    <row r="2663" spans="2:16">
      <c r="B2663" s="93"/>
      <c r="C2663" s="93"/>
      <c r="D2663" s="93"/>
      <c r="F2663" s="93"/>
      <c r="H2663" s="93"/>
      <c r="J2663" s="93"/>
      <c r="L2663" s="93"/>
      <c r="N2663" s="93"/>
      <c r="P2663" s="93"/>
    </row>
    <row r="2664" spans="2:16">
      <c r="B2664" s="93"/>
      <c r="C2664" s="93"/>
      <c r="D2664" s="93"/>
      <c r="F2664" s="93"/>
      <c r="H2664" s="93"/>
      <c r="J2664" s="93"/>
      <c r="L2664" s="93"/>
      <c r="N2664" s="93"/>
      <c r="P2664" s="93"/>
    </row>
    <row r="2665" spans="2:16">
      <c r="B2665" s="93"/>
      <c r="C2665" s="93"/>
      <c r="D2665" s="93"/>
      <c r="F2665" s="93"/>
      <c r="H2665" s="93"/>
      <c r="J2665" s="93"/>
      <c r="L2665" s="93"/>
      <c r="N2665" s="93"/>
      <c r="P2665" s="93"/>
    </row>
    <row r="2666" spans="2:16">
      <c r="B2666" s="93"/>
      <c r="C2666" s="93"/>
      <c r="D2666" s="93"/>
      <c r="F2666" s="93"/>
      <c r="H2666" s="93"/>
      <c r="J2666" s="93"/>
      <c r="L2666" s="93"/>
      <c r="N2666" s="93"/>
      <c r="P2666" s="93"/>
    </row>
    <row r="2667" spans="2:16">
      <c r="B2667" s="93"/>
      <c r="C2667" s="93"/>
      <c r="D2667" s="93"/>
      <c r="F2667" s="93"/>
      <c r="H2667" s="93"/>
      <c r="J2667" s="93"/>
      <c r="L2667" s="93"/>
      <c r="N2667" s="93"/>
      <c r="P2667" s="93"/>
    </row>
    <row r="2668" spans="2:16">
      <c r="B2668" s="93"/>
      <c r="C2668" s="93"/>
      <c r="D2668" s="93"/>
      <c r="F2668" s="93"/>
      <c r="H2668" s="93"/>
      <c r="J2668" s="93"/>
      <c r="L2668" s="93"/>
      <c r="N2668" s="93"/>
      <c r="P2668" s="93"/>
    </row>
    <row r="2669" spans="2:16">
      <c r="B2669" s="93"/>
      <c r="C2669" s="93"/>
      <c r="D2669" s="93"/>
      <c r="F2669" s="93"/>
      <c r="H2669" s="93"/>
      <c r="J2669" s="93"/>
      <c r="L2669" s="93"/>
      <c r="N2669" s="93"/>
      <c r="P2669" s="93"/>
    </row>
    <row r="2670" spans="2:16">
      <c r="B2670" s="93"/>
      <c r="C2670" s="93"/>
      <c r="D2670" s="93"/>
      <c r="F2670" s="93"/>
      <c r="H2670" s="93"/>
      <c r="J2670" s="93"/>
      <c r="L2670" s="93"/>
      <c r="N2670" s="93"/>
      <c r="P2670" s="93"/>
    </row>
    <row r="2671" spans="2:16">
      <c r="B2671" s="93"/>
      <c r="C2671" s="93"/>
      <c r="D2671" s="93"/>
      <c r="F2671" s="93"/>
      <c r="H2671" s="93"/>
      <c r="J2671" s="93"/>
      <c r="L2671" s="93"/>
      <c r="N2671" s="93"/>
      <c r="P2671" s="93"/>
    </row>
    <row r="2672" spans="2:16">
      <c r="B2672" s="93"/>
      <c r="C2672" s="93"/>
      <c r="D2672" s="93"/>
      <c r="F2672" s="93"/>
      <c r="H2672" s="93"/>
      <c r="J2672" s="93"/>
      <c r="L2672" s="93"/>
      <c r="N2672" s="93"/>
      <c r="P2672" s="93"/>
    </row>
    <row r="2673" spans="2:16">
      <c r="B2673" s="93"/>
      <c r="C2673" s="93"/>
      <c r="D2673" s="93"/>
      <c r="F2673" s="93"/>
      <c r="H2673" s="93"/>
      <c r="J2673" s="93"/>
      <c r="L2673" s="93"/>
      <c r="N2673" s="93"/>
      <c r="P2673" s="93"/>
    </row>
    <row r="2674" spans="2:16">
      <c r="B2674" s="93"/>
      <c r="C2674" s="93"/>
      <c r="D2674" s="93"/>
      <c r="F2674" s="93"/>
      <c r="H2674" s="93"/>
      <c r="J2674" s="93"/>
      <c r="L2674" s="93"/>
      <c r="N2674" s="93"/>
      <c r="P2674" s="93"/>
    </row>
    <row r="2675" spans="2:16">
      <c r="B2675" s="93"/>
      <c r="C2675" s="93"/>
      <c r="D2675" s="93"/>
      <c r="F2675" s="93"/>
      <c r="H2675" s="93"/>
      <c r="J2675" s="93"/>
      <c r="L2675" s="93"/>
      <c r="N2675" s="93"/>
      <c r="P2675" s="93"/>
    </row>
    <row r="2676" spans="2:16">
      <c r="B2676" s="93"/>
      <c r="C2676" s="93"/>
      <c r="D2676" s="93"/>
      <c r="F2676" s="93"/>
      <c r="H2676" s="93"/>
      <c r="J2676" s="93"/>
      <c r="L2676" s="93"/>
      <c r="N2676" s="93"/>
      <c r="P2676" s="93"/>
    </row>
    <row r="2677" spans="2:16">
      <c r="B2677" s="93"/>
      <c r="C2677" s="93"/>
      <c r="D2677" s="93"/>
      <c r="F2677" s="93"/>
      <c r="H2677" s="93"/>
      <c r="J2677" s="93"/>
      <c r="L2677" s="93"/>
      <c r="N2677" s="93"/>
      <c r="P2677" s="93"/>
    </row>
    <row r="2678" spans="2:16">
      <c r="B2678" s="93"/>
      <c r="C2678" s="93"/>
      <c r="D2678" s="93"/>
      <c r="F2678" s="93"/>
      <c r="H2678" s="93"/>
      <c r="J2678" s="93"/>
      <c r="L2678" s="93"/>
      <c r="N2678" s="93"/>
      <c r="P2678" s="93"/>
    </row>
    <row r="2679" spans="2:16">
      <c r="B2679" s="93"/>
      <c r="C2679" s="93"/>
      <c r="D2679" s="93"/>
      <c r="F2679" s="93"/>
      <c r="H2679" s="93"/>
      <c r="J2679" s="93"/>
      <c r="L2679" s="93"/>
      <c r="N2679" s="93"/>
      <c r="P2679" s="93"/>
    </row>
    <row r="2680" spans="2:16">
      <c r="B2680" s="93"/>
      <c r="C2680" s="93"/>
      <c r="D2680" s="93"/>
      <c r="F2680" s="93"/>
      <c r="H2680" s="93"/>
      <c r="J2680" s="93"/>
      <c r="L2680" s="93"/>
      <c r="N2680" s="93"/>
      <c r="P2680" s="93"/>
    </row>
    <row r="2681" spans="2:16">
      <c r="B2681" s="93"/>
      <c r="C2681" s="93"/>
      <c r="D2681" s="93"/>
      <c r="F2681" s="93"/>
      <c r="H2681" s="93"/>
      <c r="J2681" s="93"/>
      <c r="L2681" s="93"/>
      <c r="N2681" s="93"/>
      <c r="P2681" s="93"/>
    </row>
    <row r="2682" spans="2:16">
      <c r="B2682" s="93"/>
      <c r="C2682" s="93"/>
      <c r="D2682" s="93"/>
      <c r="F2682" s="93"/>
      <c r="H2682" s="93"/>
      <c r="J2682" s="93"/>
      <c r="L2682" s="93"/>
      <c r="N2682" s="93"/>
      <c r="P2682" s="93"/>
    </row>
    <row r="2683" spans="2:16">
      <c r="B2683" s="93"/>
      <c r="C2683" s="93"/>
      <c r="D2683" s="93"/>
      <c r="F2683" s="93"/>
      <c r="H2683" s="93"/>
      <c r="J2683" s="93"/>
      <c r="L2683" s="93"/>
      <c r="N2683" s="93"/>
      <c r="P2683" s="93"/>
    </row>
    <row r="2684" spans="2:16">
      <c r="B2684" s="93"/>
      <c r="C2684" s="93"/>
      <c r="D2684" s="93"/>
      <c r="F2684" s="93"/>
      <c r="H2684" s="93"/>
      <c r="J2684" s="93"/>
      <c r="L2684" s="93"/>
      <c r="N2684" s="93"/>
      <c r="P2684" s="93"/>
    </row>
    <row r="2685" spans="2:16">
      <c r="B2685" s="93"/>
      <c r="C2685" s="93"/>
      <c r="D2685" s="93"/>
      <c r="F2685" s="93"/>
      <c r="H2685" s="93"/>
      <c r="J2685" s="93"/>
      <c r="L2685" s="93"/>
      <c r="N2685" s="93"/>
      <c r="P2685" s="93"/>
    </row>
    <row r="2686" spans="2:16">
      <c r="B2686" s="93"/>
      <c r="C2686" s="93"/>
      <c r="D2686" s="93"/>
      <c r="F2686" s="93"/>
      <c r="H2686" s="93"/>
      <c r="J2686" s="93"/>
      <c r="L2686" s="93"/>
      <c r="N2686" s="93"/>
      <c r="P2686" s="93"/>
    </row>
    <row r="2687" spans="2:16">
      <c r="B2687" s="93"/>
      <c r="C2687" s="93"/>
      <c r="D2687" s="93"/>
      <c r="F2687" s="93"/>
      <c r="H2687" s="93"/>
      <c r="J2687" s="93"/>
      <c r="L2687" s="93"/>
      <c r="N2687" s="93"/>
      <c r="P2687" s="93"/>
    </row>
    <row r="2688" spans="2:16">
      <c r="B2688" s="93"/>
      <c r="C2688" s="93"/>
      <c r="D2688" s="93"/>
      <c r="F2688" s="93"/>
      <c r="H2688" s="93"/>
      <c r="J2688" s="93"/>
      <c r="L2688" s="93"/>
      <c r="N2688" s="93"/>
      <c r="P2688" s="93"/>
    </row>
    <row r="2689" spans="2:16">
      <c r="B2689" s="93"/>
      <c r="C2689" s="93"/>
      <c r="D2689" s="93"/>
      <c r="F2689" s="93"/>
      <c r="H2689" s="93"/>
      <c r="J2689" s="93"/>
      <c r="L2689" s="93"/>
      <c r="N2689" s="93"/>
      <c r="P2689" s="93"/>
    </row>
    <row r="2690" spans="2:16">
      <c r="B2690" s="93"/>
      <c r="C2690" s="93"/>
      <c r="D2690" s="93"/>
      <c r="F2690" s="93"/>
      <c r="H2690" s="93"/>
      <c r="J2690" s="93"/>
      <c r="L2690" s="93"/>
      <c r="N2690" s="93"/>
      <c r="P2690" s="93"/>
    </row>
    <row r="2691" spans="2:16">
      <c r="B2691" s="93"/>
      <c r="C2691" s="93"/>
      <c r="D2691" s="93"/>
      <c r="F2691" s="93"/>
      <c r="H2691" s="93"/>
      <c r="J2691" s="93"/>
      <c r="L2691" s="93"/>
      <c r="N2691" s="93"/>
      <c r="P2691" s="93"/>
    </row>
    <row r="2692" spans="2:16">
      <c r="B2692" s="93"/>
      <c r="C2692" s="93"/>
      <c r="D2692" s="93"/>
      <c r="F2692" s="93"/>
      <c r="H2692" s="93"/>
      <c r="J2692" s="93"/>
      <c r="L2692" s="93"/>
      <c r="N2692" s="93"/>
      <c r="P2692" s="93"/>
    </row>
    <row r="2693" spans="2:16">
      <c r="B2693" s="93"/>
      <c r="C2693" s="93"/>
      <c r="D2693" s="93"/>
      <c r="F2693" s="93"/>
      <c r="H2693" s="93"/>
      <c r="J2693" s="93"/>
      <c r="L2693" s="93"/>
      <c r="N2693" s="93"/>
      <c r="P2693" s="93"/>
    </row>
    <row r="2694" spans="2:16">
      <c r="B2694" s="93"/>
      <c r="C2694" s="93"/>
      <c r="D2694" s="93"/>
      <c r="F2694" s="93"/>
      <c r="H2694" s="93"/>
      <c r="J2694" s="93"/>
      <c r="L2694" s="93"/>
      <c r="N2694" s="93"/>
      <c r="P2694" s="93"/>
    </row>
    <row r="2695" spans="2:16">
      <c r="B2695" s="93"/>
      <c r="C2695" s="93"/>
      <c r="D2695" s="93"/>
      <c r="F2695" s="93"/>
      <c r="H2695" s="93"/>
      <c r="J2695" s="93"/>
      <c r="L2695" s="93"/>
      <c r="N2695" s="93"/>
      <c r="P2695" s="93"/>
    </row>
    <row r="2696" spans="2:16">
      <c r="B2696" s="93"/>
      <c r="C2696" s="93"/>
      <c r="D2696" s="93"/>
      <c r="F2696" s="93"/>
      <c r="H2696" s="93"/>
      <c r="J2696" s="93"/>
      <c r="L2696" s="93"/>
      <c r="N2696" s="93"/>
      <c r="P2696" s="93"/>
    </row>
    <row r="2697" spans="2:16">
      <c r="B2697" s="93"/>
      <c r="C2697" s="93"/>
      <c r="D2697" s="93"/>
      <c r="F2697" s="93"/>
      <c r="H2697" s="93"/>
      <c r="J2697" s="93"/>
      <c r="L2697" s="93"/>
      <c r="N2697" s="93"/>
      <c r="P2697" s="93"/>
    </row>
    <row r="2698" spans="2:16">
      <c r="B2698" s="93"/>
      <c r="C2698" s="93"/>
      <c r="D2698" s="93"/>
      <c r="F2698" s="93"/>
      <c r="H2698" s="93"/>
      <c r="J2698" s="93"/>
      <c r="L2698" s="93"/>
      <c r="N2698" s="93"/>
      <c r="P2698" s="93"/>
    </row>
    <row r="2699" spans="2:16">
      <c r="B2699" s="93"/>
      <c r="C2699" s="93"/>
      <c r="D2699" s="93"/>
      <c r="F2699" s="93"/>
      <c r="H2699" s="93"/>
      <c r="J2699" s="93"/>
      <c r="L2699" s="93"/>
      <c r="N2699" s="93"/>
      <c r="P2699" s="93"/>
    </row>
    <row r="2700" spans="2:16">
      <c r="B2700" s="93"/>
      <c r="C2700" s="93"/>
      <c r="D2700" s="93"/>
      <c r="F2700" s="93"/>
      <c r="H2700" s="93"/>
      <c r="J2700" s="93"/>
      <c r="L2700" s="93"/>
      <c r="N2700" s="93"/>
      <c r="P2700" s="93"/>
    </row>
    <row r="2701" spans="2:16">
      <c r="B2701" s="93"/>
      <c r="C2701" s="93"/>
      <c r="D2701" s="93"/>
      <c r="F2701" s="93"/>
      <c r="H2701" s="93"/>
      <c r="J2701" s="93"/>
      <c r="L2701" s="93"/>
      <c r="N2701" s="93"/>
      <c r="P2701" s="93"/>
    </row>
    <row r="2702" spans="2:16">
      <c r="B2702" s="93"/>
      <c r="C2702" s="93"/>
      <c r="D2702" s="93"/>
      <c r="F2702" s="93"/>
      <c r="H2702" s="93"/>
      <c r="J2702" s="93"/>
      <c r="L2702" s="93"/>
      <c r="N2702" s="93"/>
      <c r="P2702" s="93"/>
    </row>
    <row r="2703" spans="2:16">
      <c r="B2703" s="93"/>
      <c r="C2703" s="93"/>
      <c r="D2703" s="93"/>
      <c r="F2703" s="93"/>
      <c r="H2703" s="93"/>
      <c r="J2703" s="93"/>
      <c r="L2703" s="93"/>
      <c r="N2703" s="93"/>
      <c r="P2703" s="93"/>
    </row>
    <row r="2704" spans="2:16">
      <c r="B2704" s="93"/>
      <c r="C2704" s="93"/>
      <c r="D2704" s="93"/>
      <c r="F2704" s="93"/>
      <c r="H2704" s="93"/>
      <c r="J2704" s="93"/>
      <c r="L2704" s="93"/>
      <c r="N2704" s="93"/>
      <c r="P2704" s="93"/>
    </row>
    <row r="2705" spans="2:16">
      <c r="B2705" s="93"/>
      <c r="C2705" s="93"/>
      <c r="D2705" s="93"/>
      <c r="F2705" s="93"/>
      <c r="H2705" s="93"/>
      <c r="J2705" s="93"/>
      <c r="L2705" s="93"/>
      <c r="N2705" s="93"/>
      <c r="P2705" s="93"/>
    </row>
    <row r="2706" spans="2:16">
      <c r="B2706" s="93"/>
      <c r="C2706" s="93"/>
      <c r="D2706" s="93"/>
      <c r="F2706" s="93"/>
      <c r="H2706" s="93"/>
      <c r="J2706" s="93"/>
      <c r="L2706" s="93"/>
      <c r="N2706" s="93"/>
      <c r="P2706" s="93"/>
    </row>
    <row r="2707" spans="2:16">
      <c r="B2707" s="93"/>
      <c r="C2707" s="93"/>
      <c r="D2707" s="93"/>
      <c r="F2707" s="93"/>
      <c r="H2707" s="93"/>
      <c r="J2707" s="93"/>
      <c r="L2707" s="93"/>
      <c r="N2707" s="93"/>
      <c r="P2707" s="93"/>
    </row>
    <row r="2708" spans="2:16">
      <c r="B2708" s="93"/>
      <c r="C2708" s="93"/>
      <c r="D2708" s="93"/>
      <c r="F2708" s="93"/>
      <c r="H2708" s="93"/>
      <c r="J2708" s="93"/>
      <c r="L2708" s="93"/>
      <c r="N2708" s="93"/>
      <c r="P2708" s="93"/>
    </row>
    <row r="2709" spans="2:16">
      <c r="B2709" s="93"/>
      <c r="C2709" s="93"/>
      <c r="D2709" s="93"/>
      <c r="F2709" s="93"/>
      <c r="H2709" s="93"/>
      <c r="J2709" s="93"/>
      <c r="L2709" s="93"/>
      <c r="N2709" s="93"/>
      <c r="P2709" s="93"/>
    </row>
    <row r="2710" spans="2:16">
      <c r="B2710" s="93"/>
      <c r="C2710" s="93"/>
      <c r="D2710" s="93"/>
      <c r="F2710" s="93"/>
      <c r="H2710" s="93"/>
      <c r="J2710" s="93"/>
      <c r="L2710" s="93"/>
      <c r="N2710" s="93"/>
      <c r="P2710" s="93"/>
    </row>
    <row r="2711" spans="2:16">
      <c r="B2711" s="93"/>
      <c r="C2711" s="93"/>
      <c r="D2711" s="93"/>
      <c r="F2711" s="93"/>
      <c r="H2711" s="93"/>
      <c r="J2711" s="93"/>
      <c r="L2711" s="93"/>
      <c r="N2711" s="93"/>
      <c r="P2711" s="93"/>
    </row>
    <row r="2712" spans="2:16">
      <c r="B2712" s="93"/>
      <c r="C2712" s="93"/>
      <c r="D2712" s="93"/>
      <c r="F2712" s="93"/>
      <c r="H2712" s="93"/>
      <c r="J2712" s="93"/>
      <c r="L2712" s="93"/>
      <c r="N2712" s="93"/>
      <c r="P2712" s="93"/>
    </row>
    <row r="2713" spans="2:16">
      <c r="B2713" s="93"/>
      <c r="C2713" s="93"/>
      <c r="D2713" s="93"/>
      <c r="F2713" s="93"/>
      <c r="H2713" s="93"/>
      <c r="J2713" s="93"/>
      <c r="L2713" s="93"/>
      <c r="N2713" s="93"/>
      <c r="P2713" s="93"/>
    </row>
    <row r="2714" spans="2:16">
      <c r="B2714" s="93"/>
      <c r="C2714" s="93"/>
      <c r="D2714" s="93"/>
      <c r="F2714" s="93"/>
      <c r="H2714" s="93"/>
      <c r="J2714" s="93"/>
      <c r="L2714" s="93"/>
      <c r="N2714" s="93"/>
      <c r="P2714" s="93"/>
    </row>
    <row r="2715" spans="2:16">
      <c r="B2715" s="93"/>
      <c r="C2715" s="93"/>
      <c r="D2715" s="93"/>
      <c r="F2715" s="93"/>
      <c r="H2715" s="93"/>
      <c r="J2715" s="93"/>
      <c r="L2715" s="93"/>
      <c r="N2715" s="93"/>
      <c r="P2715" s="93"/>
    </row>
    <row r="2716" spans="2:16">
      <c r="B2716" s="93"/>
      <c r="C2716" s="93"/>
      <c r="D2716" s="93"/>
      <c r="F2716" s="93"/>
      <c r="H2716" s="93"/>
      <c r="J2716" s="93"/>
      <c r="L2716" s="93"/>
      <c r="N2716" s="93"/>
      <c r="P2716" s="93"/>
    </row>
    <row r="2717" spans="2:16">
      <c r="B2717" s="93"/>
      <c r="C2717" s="93"/>
      <c r="D2717" s="93"/>
      <c r="F2717" s="93"/>
      <c r="H2717" s="93"/>
      <c r="J2717" s="93"/>
      <c r="L2717" s="93"/>
      <c r="N2717" s="93"/>
      <c r="P2717" s="93"/>
    </row>
    <row r="2718" spans="2:16">
      <c r="B2718" s="93"/>
      <c r="C2718" s="93"/>
      <c r="D2718" s="93"/>
      <c r="F2718" s="93"/>
      <c r="H2718" s="93"/>
      <c r="J2718" s="93"/>
      <c r="L2718" s="93"/>
      <c r="N2718" s="93"/>
      <c r="P2718" s="93"/>
    </row>
    <row r="2719" spans="2:16">
      <c r="B2719" s="93"/>
      <c r="C2719" s="93"/>
      <c r="D2719" s="93"/>
      <c r="F2719" s="93"/>
      <c r="H2719" s="93"/>
      <c r="J2719" s="93"/>
      <c r="L2719" s="93"/>
      <c r="N2719" s="93"/>
      <c r="P2719" s="93"/>
    </row>
    <row r="2720" spans="2:16">
      <c r="B2720" s="93"/>
      <c r="C2720" s="93"/>
      <c r="D2720" s="93"/>
      <c r="F2720" s="93"/>
      <c r="H2720" s="93"/>
      <c r="J2720" s="93"/>
      <c r="L2720" s="93"/>
      <c r="N2720" s="93"/>
      <c r="P2720" s="93"/>
    </row>
    <row r="2721" spans="2:16">
      <c r="B2721" s="93"/>
      <c r="C2721" s="93"/>
      <c r="D2721" s="93"/>
      <c r="F2721" s="93"/>
      <c r="H2721" s="93"/>
      <c r="J2721" s="93"/>
      <c r="L2721" s="93"/>
      <c r="N2721" s="93"/>
      <c r="P2721" s="93"/>
    </row>
    <row r="2722" spans="2:16">
      <c r="B2722" s="93"/>
      <c r="C2722" s="93"/>
      <c r="D2722" s="93"/>
      <c r="F2722" s="93"/>
      <c r="H2722" s="93"/>
      <c r="J2722" s="93"/>
      <c r="L2722" s="93"/>
      <c r="N2722" s="93"/>
      <c r="P2722" s="93"/>
    </row>
    <row r="2723" spans="2:16">
      <c r="B2723" s="93"/>
      <c r="C2723" s="93"/>
      <c r="D2723" s="93"/>
      <c r="F2723" s="93"/>
      <c r="H2723" s="93"/>
      <c r="J2723" s="93"/>
      <c r="L2723" s="93"/>
      <c r="N2723" s="93"/>
      <c r="P2723" s="93"/>
    </row>
    <row r="2724" spans="2:16">
      <c r="B2724" s="93"/>
      <c r="C2724" s="93"/>
      <c r="D2724" s="93"/>
      <c r="F2724" s="93"/>
      <c r="H2724" s="93"/>
      <c r="J2724" s="93"/>
      <c r="L2724" s="93"/>
      <c r="N2724" s="93"/>
      <c r="P2724" s="93"/>
    </row>
    <row r="2725" spans="2:16">
      <c r="B2725" s="93"/>
      <c r="C2725" s="93"/>
      <c r="D2725" s="93"/>
      <c r="F2725" s="93"/>
      <c r="H2725" s="93"/>
      <c r="J2725" s="93"/>
      <c r="L2725" s="93"/>
      <c r="N2725" s="93"/>
      <c r="P2725" s="93"/>
    </row>
    <row r="2726" spans="2:16">
      <c r="B2726" s="93"/>
      <c r="C2726" s="93"/>
      <c r="D2726" s="93"/>
      <c r="F2726" s="93"/>
      <c r="H2726" s="93"/>
      <c r="J2726" s="93"/>
      <c r="L2726" s="93"/>
      <c r="N2726" s="93"/>
      <c r="P2726" s="93"/>
    </row>
    <row r="2727" spans="2:16">
      <c r="B2727" s="93"/>
      <c r="C2727" s="93"/>
      <c r="D2727" s="93"/>
      <c r="F2727" s="93"/>
      <c r="H2727" s="93"/>
      <c r="J2727" s="93"/>
      <c r="L2727" s="93"/>
      <c r="N2727" s="93"/>
      <c r="P2727" s="93"/>
    </row>
    <row r="2728" spans="2:16">
      <c r="B2728" s="93"/>
      <c r="C2728" s="93"/>
      <c r="D2728" s="93"/>
      <c r="F2728" s="93"/>
      <c r="H2728" s="93"/>
      <c r="J2728" s="93"/>
      <c r="L2728" s="93"/>
      <c r="N2728" s="93"/>
      <c r="P2728" s="93"/>
    </row>
    <row r="2729" spans="2:16">
      <c r="B2729" s="93"/>
      <c r="C2729" s="93"/>
      <c r="D2729" s="93"/>
      <c r="F2729" s="93"/>
      <c r="H2729" s="93"/>
      <c r="J2729" s="93"/>
      <c r="L2729" s="93"/>
      <c r="N2729" s="93"/>
      <c r="P2729" s="93"/>
    </row>
    <row r="2730" spans="2:16">
      <c r="B2730" s="93"/>
      <c r="C2730" s="93"/>
      <c r="D2730" s="93"/>
      <c r="F2730" s="93"/>
      <c r="H2730" s="93"/>
      <c r="J2730" s="93"/>
      <c r="L2730" s="93"/>
      <c r="N2730" s="93"/>
      <c r="P2730" s="93"/>
    </row>
    <row r="2731" spans="2:16">
      <c r="B2731" s="93"/>
      <c r="C2731" s="93"/>
      <c r="D2731" s="93"/>
      <c r="F2731" s="93"/>
      <c r="H2731" s="93"/>
      <c r="J2731" s="93"/>
      <c r="L2731" s="93"/>
      <c r="N2731" s="93"/>
      <c r="P2731" s="93"/>
    </row>
    <row r="2732" spans="2:16">
      <c r="B2732" s="93"/>
      <c r="C2732" s="93"/>
      <c r="D2732" s="93"/>
      <c r="F2732" s="93"/>
      <c r="H2732" s="93"/>
      <c r="J2732" s="93"/>
      <c r="L2732" s="93"/>
      <c r="N2732" s="93"/>
      <c r="P2732" s="93"/>
    </row>
    <row r="2733" spans="2:16">
      <c r="B2733" s="93"/>
      <c r="C2733" s="93"/>
      <c r="D2733" s="93"/>
      <c r="F2733" s="93"/>
      <c r="H2733" s="93"/>
      <c r="J2733" s="93"/>
      <c r="L2733" s="93"/>
      <c r="N2733" s="93"/>
      <c r="P2733" s="93"/>
    </row>
    <row r="2734" spans="2:16">
      <c r="B2734" s="93"/>
      <c r="C2734" s="93"/>
      <c r="D2734" s="93"/>
      <c r="F2734" s="93"/>
      <c r="H2734" s="93"/>
      <c r="J2734" s="93"/>
      <c r="L2734" s="93"/>
      <c r="N2734" s="93"/>
      <c r="P2734" s="93"/>
    </row>
    <row r="2735" spans="2:16">
      <c r="B2735" s="93"/>
      <c r="C2735" s="93"/>
      <c r="D2735" s="93"/>
      <c r="F2735" s="93"/>
      <c r="H2735" s="93"/>
      <c r="J2735" s="93"/>
      <c r="L2735" s="93"/>
      <c r="N2735" s="93"/>
      <c r="P2735" s="93"/>
    </row>
    <row r="2736" spans="2:16">
      <c r="B2736" s="93"/>
      <c r="C2736" s="93"/>
      <c r="D2736" s="93"/>
      <c r="F2736" s="93"/>
      <c r="H2736" s="93"/>
      <c r="J2736" s="93"/>
      <c r="L2736" s="93"/>
      <c r="N2736" s="93"/>
      <c r="P2736" s="93"/>
    </row>
    <row r="2737" spans="2:16">
      <c r="B2737" s="93"/>
      <c r="C2737" s="93"/>
      <c r="D2737" s="93"/>
      <c r="F2737" s="93"/>
      <c r="H2737" s="93"/>
      <c r="J2737" s="93"/>
      <c r="L2737" s="93"/>
      <c r="N2737" s="93"/>
      <c r="P2737" s="93"/>
    </row>
    <row r="2738" spans="2:16">
      <c r="B2738" s="93"/>
      <c r="C2738" s="93"/>
      <c r="D2738" s="93"/>
      <c r="F2738" s="93"/>
      <c r="H2738" s="93"/>
      <c r="J2738" s="93"/>
      <c r="L2738" s="93"/>
      <c r="N2738" s="93"/>
      <c r="P2738" s="93"/>
    </row>
    <row r="2739" spans="2:16">
      <c r="B2739" s="93"/>
      <c r="C2739" s="93"/>
      <c r="D2739" s="93"/>
      <c r="F2739" s="93"/>
      <c r="H2739" s="93"/>
      <c r="J2739" s="93"/>
      <c r="L2739" s="93"/>
      <c r="N2739" s="93"/>
      <c r="P2739" s="93"/>
    </row>
    <row r="2740" spans="2:16">
      <c r="B2740" s="93"/>
      <c r="C2740" s="93"/>
      <c r="D2740" s="93"/>
      <c r="F2740" s="93"/>
      <c r="H2740" s="93"/>
      <c r="J2740" s="93"/>
      <c r="L2740" s="93"/>
      <c r="N2740" s="93"/>
      <c r="P2740" s="93"/>
    </row>
    <row r="2741" spans="2:16">
      <c r="B2741" s="93"/>
      <c r="C2741" s="93"/>
      <c r="D2741" s="93"/>
      <c r="F2741" s="93"/>
      <c r="H2741" s="93"/>
      <c r="J2741" s="93"/>
      <c r="L2741" s="93"/>
      <c r="N2741" s="93"/>
      <c r="P2741" s="93"/>
    </row>
    <row r="2742" spans="2:16">
      <c r="B2742" s="93"/>
      <c r="C2742" s="93"/>
      <c r="D2742" s="93"/>
      <c r="F2742" s="93"/>
      <c r="H2742" s="93"/>
      <c r="J2742" s="93"/>
      <c r="L2742" s="93"/>
      <c r="N2742" s="93"/>
      <c r="P2742" s="93"/>
    </row>
    <row r="2743" spans="2:16">
      <c r="B2743" s="93"/>
      <c r="C2743" s="93"/>
      <c r="D2743" s="93"/>
      <c r="F2743" s="93"/>
      <c r="H2743" s="93"/>
      <c r="J2743" s="93"/>
      <c r="L2743" s="93"/>
      <c r="N2743" s="93"/>
      <c r="P2743" s="93"/>
    </row>
    <row r="2744" spans="2:16">
      <c r="B2744" s="93"/>
      <c r="C2744" s="93"/>
      <c r="D2744" s="93"/>
      <c r="F2744" s="93"/>
      <c r="H2744" s="93"/>
      <c r="J2744" s="93"/>
      <c r="L2744" s="93"/>
      <c r="N2744" s="93"/>
      <c r="P2744" s="93"/>
    </row>
    <row r="2745" spans="2:16">
      <c r="B2745" s="93"/>
      <c r="C2745" s="93"/>
      <c r="D2745" s="93"/>
      <c r="F2745" s="93"/>
      <c r="H2745" s="93"/>
      <c r="J2745" s="93"/>
      <c r="L2745" s="93"/>
      <c r="N2745" s="93"/>
      <c r="P2745" s="93"/>
    </row>
    <row r="2746" spans="2:16">
      <c r="B2746" s="93"/>
      <c r="C2746" s="93"/>
      <c r="D2746" s="93"/>
      <c r="F2746" s="93"/>
      <c r="H2746" s="93"/>
      <c r="J2746" s="93"/>
      <c r="L2746" s="93"/>
      <c r="N2746" s="93"/>
      <c r="P2746" s="93"/>
    </row>
    <row r="2747" spans="2:16">
      <c r="B2747" s="93"/>
      <c r="C2747" s="93"/>
      <c r="D2747" s="93"/>
      <c r="F2747" s="93"/>
      <c r="H2747" s="93"/>
      <c r="J2747" s="93"/>
      <c r="L2747" s="93"/>
      <c r="N2747" s="93"/>
      <c r="P2747" s="93"/>
    </row>
    <row r="2748" spans="2:16">
      <c r="B2748" s="93"/>
      <c r="C2748" s="93"/>
      <c r="D2748" s="93"/>
      <c r="F2748" s="93"/>
      <c r="H2748" s="93"/>
      <c r="J2748" s="93"/>
      <c r="L2748" s="93"/>
      <c r="N2748" s="93"/>
      <c r="P2748" s="93"/>
    </row>
    <row r="2749" spans="2:16">
      <c r="B2749" s="93"/>
      <c r="C2749" s="93"/>
      <c r="D2749" s="93"/>
      <c r="F2749" s="93"/>
      <c r="H2749" s="93"/>
      <c r="J2749" s="93"/>
      <c r="L2749" s="93"/>
      <c r="N2749" s="93"/>
      <c r="P2749" s="93"/>
    </row>
    <row r="2750" spans="2:16">
      <c r="B2750" s="93"/>
      <c r="C2750" s="93"/>
      <c r="D2750" s="93"/>
      <c r="F2750" s="93"/>
      <c r="H2750" s="93"/>
      <c r="J2750" s="93"/>
      <c r="L2750" s="93"/>
      <c r="N2750" s="93"/>
      <c r="P2750" s="93"/>
    </row>
    <row r="2751" spans="2:16">
      <c r="B2751" s="93"/>
      <c r="C2751" s="93"/>
      <c r="D2751" s="93"/>
      <c r="F2751" s="93"/>
      <c r="H2751" s="93"/>
      <c r="J2751" s="93"/>
      <c r="L2751" s="93"/>
      <c r="N2751" s="93"/>
      <c r="P2751" s="93"/>
    </row>
    <row r="2752" spans="2:16">
      <c r="B2752" s="93"/>
      <c r="C2752" s="93"/>
      <c r="D2752" s="93"/>
      <c r="F2752" s="93"/>
      <c r="H2752" s="93"/>
      <c r="J2752" s="93"/>
      <c r="L2752" s="93"/>
      <c r="N2752" s="93"/>
      <c r="P2752" s="93"/>
    </row>
    <row r="2753" spans="2:16">
      <c r="B2753" s="93"/>
      <c r="C2753" s="93"/>
      <c r="D2753" s="93"/>
      <c r="F2753" s="93"/>
      <c r="H2753" s="93"/>
      <c r="J2753" s="93"/>
      <c r="L2753" s="93"/>
      <c r="N2753" s="93"/>
      <c r="P2753" s="93"/>
    </row>
    <row r="2754" spans="2:16">
      <c r="B2754" s="93"/>
      <c r="C2754" s="93"/>
      <c r="D2754" s="93"/>
      <c r="F2754" s="93"/>
      <c r="H2754" s="93"/>
      <c r="J2754" s="93"/>
      <c r="L2754" s="93"/>
      <c r="N2754" s="93"/>
      <c r="P2754" s="93"/>
    </row>
    <row r="2755" spans="2:16">
      <c r="B2755" s="93"/>
      <c r="C2755" s="93"/>
      <c r="D2755" s="93"/>
      <c r="F2755" s="93"/>
      <c r="H2755" s="93"/>
      <c r="J2755" s="93"/>
      <c r="L2755" s="93"/>
      <c r="N2755" s="93"/>
      <c r="P2755" s="93"/>
    </row>
    <row r="2756" spans="2:16">
      <c r="B2756" s="93"/>
      <c r="C2756" s="93"/>
      <c r="D2756" s="93"/>
      <c r="F2756" s="93"/>
      <c r="H2756" s="93"/>
      <c r="J2756" s="93"/>
      <c r="L2756" s="93"/>
      <c r="N2756" s="93"/>
      <c r="P2756" s="93"/>
    </row>
    <row r="2757" spans="2:16">
      <c r="B2757" s="93"/>
      <c r="C2757" s="93"/>
      <c r="D2757" s="93"/>
      <c r="F2757" s="93"/>
      <c r="H2757" s="93"/>
      <c r="J2757" s="93"/>
      <c r="L2757" s="93"/>
      <c r="N2757" s="93"/>
      <c r="P2757" s="93"/>
    </row>
    <row r="2758" spans="2:16">
      <c r="B2758" s="93"/>
      <c r="C2758" s="93"/>
      <c r="D2758" s="93"/>
      <c r="F2758" s="93"/>
      <c r="H2758" s="93"/>
      <c r="J2758" s="93"/>
      <c r="L2758" s="93"/>
      <c r="N2758" s="93"/>
      <c r="P2758" s="93"/>
    </row>
    <row r="2759" spans="2:16">
      <c r="B2759" s="93"/>
      <c r="C2759" s="93"/>
      <c r="D2759" s="93"/>
      <c r="F2759" s="93"/>
      <c r="H2759" s="93"/>
      <c r="J2759" s="93"/>
      <c r="L2759" s="93"/>
      <c r="N2759" s="93"/>
      <c r="P2759" s="93"/>
    </row>
    <row r="2760" spans="2:16">
      <c r="B2760" s="93"/>
      <c r="C2760" s="93"/>
      <c r="D2760" s="93"/>
      <c r="F2760" s="93"/>
      <c r="H2760" s="93"/>
      <c r="J2760" s="93"/>
      <c r="L2760" s="93"/>
      <c r="N2760" s="93"/>
      <c r="P2760" s="93"/>
    </row>
    <row r="2761" spans="2:16">
      <c r="B2761" s="93"/>
      <c r="C2761" s="93"/>
      <c r="D2761" s="93"/>
      <c r="F2761" s="93"/>
      <c r="H2761" s="93"/>
      <c r="J2761" s="93"/>
      <c r="L2761" s="93"/>
      <c r="N2761" s="93"/>
      <c r="P2761" s="93"/>
    </row>
    <row r="2762" spans="2:16">
      <c r="B2762" s="93"/>
      <c r="C2762" s="93"/>
      <c r="D2762" s="93"/>
      <c r="F2762" s="93"/>
      <c r="H2762" s="93"/>
      <c r="J2762" s="93"/>
      <c r="L2762" s="93"/>
      <c r="N2762" s="93"/>
      <c r="P2762" s="93"/>
    </row>
    <row r="2763" spans="2:16">
      <c r="B2763" s="93"/>
      <c r="C2763" s="93"/>
      <c r="D2763" s="93"/>
      <c r="F2763" s="93"/>
      <c r="H2763" s="93"/>
      <c r="J2763" s="93"/>
      <c r="L2763" s="93"/>
      <c r="N2763" s="93"/>
      <c r="P2763" s="93"/>
    </row>
    <row r="2764" spans="2:16">
      <c r="B2764" s="93"/>
      <c r="C2764" s="93"/>
      <c r="D2764" s="93"/>
      <c r="F2764" s="93"/>
      <c r="H2764" s="93"/>
      <c r="J2764" s="93"/>
      <c r="L2764" s="93"/>
      <c r="N2764" s="93"/>
      <c r="P2764" s="93"/>
    </row>
    <row r="2765" spans="2:16">
      <c r="B2765" s="93"/>
      <c r="C2765" s="93"/>
      <c r="D2765" s="93"/>
      <c r="F2765" s="93"/>
      <c r="H2765" s="93"/>
      <c r="J2765" s="93"/>
      <c r="L2765" s="93"/>
      <c r="N2765" s="93"/>
      <c r="P2765" s="93"/>
    </row>
    <row r="2766" spans="2:16">
      <c r="B2766" s="93"/>
      <c r="C2766" s="93"/>
      <c r="D2766" s="93"/>
      <c r="F2766" s="93"/>
      <c r="H2766" s="93"/>
      <c r="J2766" s="93"/>
      <c r="L2766" s="93"/>
      <c r="N2766" s="93"/>
      <c r="P2766" s="93"/>
    </row>
    <row r="2767" spans="2:16">
      <c r="B2767" s="93"/>
      <c r="C2767" s="93"/>
      <c r="D2767" s="93"/>
      <c r="F2767" s="93"/>
      <c r="H2767" s="93"/>
      <c r="J2767" s="93"/>
      <c r="L2767" s="93"/>
      <c r="N2767" s="93"/>
      <c r="P2767" s="93"/>
    </row>
    <row r="2768" spans="2:16">
      <c r="B2768" s="93"/>
      <c r="C2768" s="93"/>
      <c r="D2768" s="93"/>
      <c r="F2768" s="93"/>
      <c r="H2768" s="93"/>
      <c r="J2768" s="93"/>
      <c r="L2768" s="93"/>
      <c r="N2768" s="93"/>
      <c r="P2768" s="93"/>
    </row>
    <row r="2769" spans="2:16">
      <c r="B2769" s="93"/>
      <c r="C2769" s="93"/>
      <c r="D2769" s="93"/>
      <c r="F2769" s="93"/>
      <c r="H2769" s="93"/>
      <c r="J2769" s="93"/>
      <c r="L2769" s="93"/>
      <c r="N2769" s="93"/>
      <c r="P2769" s="93"/>
    </row>
    <row r="2770" spans="2:16">
      <c r="B2770" s="93"/>
      <c r="C2770" s="93"/>
      <c r="D2770" s="93"/>
      <c r="F2770" s="93"/>
      <c r="H2770" s="93"/>
      <c r="J2770" s="93"/>
      <c r="L2770" s="93"/>
      <c r="N2770" s="93"/>
      <c r="P2770" s="93"/>
    </row>
    <row r="2771" spans="2:16">
      <c r="B2771" s="93"/>
      <c r="C2771" s="93"/>
      <c r="D2771" s="93"/>
      <c r="F2771" s="93"/>
      <c r="H2771" s="93"/>
      <c r="J2771" s="93"/>
      <c r="L2771" s="93"/>
      <c r="N2771" s="93"/>
      <c r="P2771" s="93"/>
    </row>
    <row r="2772" spans="2:16">
      <c r="B2772" s="93"/>
      <c r="C2772" s="93"/>
      <c r="D2772" s="93"/>
      <c r="F2772" s="93"/>
      <c r="H2772" s="93"/>
      <c r="J2772" s="93"/>
      <c r="L2772" s="93"/>
      <c r="N2772" s="93"/>
      <c r="P2772" s="93"/>
    </row>
    <row r="2773" spans="2:16">
      <c r="B2773" s="93"/>
      <c r="C2773" s="93"/>
      <c r="D2773" s="93"/>
      <c r="F2773" s="93"/>
      <c r="H2773" s="93"/>
      <c r="J2773" s="93"/>
      <c r="L2773" s="93"/>
      <c r="N2773" s="93"/>
      <c r="P2773" s="93"/>
    </row>
    <row r="2774" spans="2:16">
      <c r="B2774" s="93"/>
      <c r="C2774" s="93"/>
      <c r="D2774" s="93"/>
      <c r="F2774" s="93"/>
      <c r="H2774" s="93"/>
      <c r="J2774" s="93"/>
      <c r="L2774" s="93"/>
      <c r="N2774" s="93"/>
      <c r="P2774" s="93"/>
    </row>
    <row r="2775" spans="2:16">
      <c r="B2775" s="93"/>
      <c r="C2775" s="93"/>
      <c r="D2775" s="93"/>
      <c r="F2775" s="93"/>
      <c r="H2775" s="93"/>
      <c r="J2775" s="93"/>
      <c r="L2775" s="93"/>
      <c r="N2775" s="93"/>
      <c r="P2775" s="93"/>
    </row>
    <row r="2776" spans="2:16">
      <c r="B2776" s="93"/>
      <c r="C2776" s="93"/>
      <c r="D2776" s="93"/>
      <c r="F2776" s="93"/>
      <c r="H2776" s="93"/>
      <c r="J2776" s="93"/>
      <c r="L2776" s="93"/>
      <c r="N2776" s="93"/>
      <c r="P2776" s="93"/>
    </row>
    <row r="2777" spans="2:16">
      <c r="B2777" s="93"/>
      <c r="C2777" s="93"/>
      <c r="D2777" s="93"/>
      <c r="F2777" s="93"/>
      <c r="H2777" s="93"/>
      <c r="J2777" s="93"/>
      <c r="L2777" s="93"/>
      <c r="N2777" s="93"/>
      <c r="P2777" s="93"/>
    </row>
    <row r="2778" spans="2:16">
      <c r="B2778" s="93"/>
      <c r="C2778" s="93"/>
      <c r="D2778" s="93"/>
      <c r="F2778" s="93"/>
      <c r="H2778" s="93"/>
      <c r="J2778" s="93"/>
      <c r="L2778" s="93"/>
      <c r="N2778" s="93"/>
      <c r="P2778" s="93"/>
    </row>
    <row r="2779" spans="2:16">
      <c r="B2779" s="93"/>
      <c r="C2779" s="93"/>
      <c r="D2779" s="93"/>
      <c r="F2779" s="93"/>
      <c r="H2779" s="93"/>
      <c r="J2779" s="93"/>
      <c r="L2779" s="93"/>
      <c r="N2779" s="93"/>
      <c r="P2779" s="93"/>
    </row>
    <row r="2780" spans="2:16">
      <c r="B2780" s="93"/>
      <c r="C2780" s="93"/>
      <c r="D2780" s="93"/>
      <c r="F2780" s="93"/>
      <c r="H2780" s="93"/>
      <c r="J2780" s="93"/>
      <c r="L2780" s="93"/>
      <c r="N2780" s="93"/>
      <c r="P2780" s="93"/>
    </row>
    <row r="2781" spans="2:16">
      <c r="B2781" s="93"/>
      <c r="C2781" s="93"/>
      <c r="D2781" s="93"/>
      <c r="F2781" s="93"/>
      <c r="H2781" s="93"/>
      <c r="J2781" s="93"/>
      <c r="L2781" s="93"/>
      <c r="N2781" s="93"/>
      <c r="P2781" s="93"/>
    </row>
    <row r="2782" spans="2:16">
      <c r="B2782" s="93"/>
      <c r="C2782" s="93"/>
      <c r="D2782" s="93"/>
      <c r="F2782" s="93"/>
      <c r="H2782" s="93"/>
      <c r="J2782" s="93"/>
      <c r="L2782" s="93"/>
      <c r="N2782" s="93"/>
      <c r="P2782" s="93"/>
    </row>
    <row r="2783" spans="2:16">
      <c r="B2783" s="93"/>
      <c r="C2783" s="93"/>
      <c r="D2783" s="93"/>
      <c r="F2783" s="93"/>
      <c r="H2783" s="93"/>
      <c r="J2783" s="93"/>
      <c r="L2783" s="93"/>
      <c r="N2783" s="93"/>
      <c r="P2783" s="93"/>
    </row>
    <row r="2784" spans="2:16">
      <c r="B2784" s="93"/>
      <c r="C2784" s="93"/>
      <c r="D2784" s="93"/>
      <c r="F2784" s="93"/>
      <c r="H2784" s="93"/>
      <c r="J2784" s="93"/>
      <c r="L2784" s="93"/>
      <c r="N2784" s="93"/>
      <c r="P2784" s="93"/>
    </row>
    <row r="2785" spans="2:16">
      <c r="B2785" s="93"/>
      <c r="C2785" s="93"/>
      <c r="D2785" s="93"/>
      <c r="F2785" s="93"/>
      <c r="H2785" s="93"/>
      <c r="J2785" s="93"/>
      <c r="L2785" s="93"/>
      <c r="N2785" s="93"/>
      <c r="P2785" s="93"/>
    </row>
    <row r="2786" spans="2:16">
      <c r="B2786" s="93"/>
      <c r="C2786" s="93"/>
      <c r="D2786" s="93"/>
      <c r="F2786" s="93"/>
      <c r="H2786" s="93"/>
      <c r="J2786" s="93"/>
      <c r="L2786" s="93"/>
      <c r="N2786" s="93"/>
      <c r="P2786" s="93"/>
    </row>
    <row r="2787" spans="2:16">
      <c r="B2787" s="93"/>
      <c r="C2787" s="93"/>
      <c r="D2787" s="93"/>
      <c r="F2787" s="93"/>
      <c r="H2787" s="93"/>
      <c r="J2787" s="93"/>
      <c r="L2787" s="93"/>
      <c r="N2787" s="93"/>
      <c r="P2787" s="93"/>
    </row>
    <row r="2788" spans="2:16">
      <c r="B2788" s="93"/>
      <c r="C2788" s="93"/>
      <c r="D2788" s="93"/>
      <c r="F2788" s="93"/>
      <c r="H2788" s="93"/>
      <c r="J2788" s="93"/>
      <c r="L2788" s="93"/>
      <c r="N2788" s="93"/>
      <c r="P2788" s="93"/>
    </row>
    <row r="2789" spans="2:16">
      <c r="B2789" s="93"/>
      <c r="C2789" s="93"/>
      <c r="D2789" s="93"/>
      <c r="F2789" s="93"/>
      <c r="H2789" s="93"/>
      <c r="J2789" s="93"/>
      <c r="L2789" s="93"/>
      <c r="N2789" s="93"/>
      <c r="P2789" s="93"/>
    </row>
    <row r="2790" spans="2:16">
      <c r="B2790" s="93"/>
      <c r="C2790" s="93"/>
      <c r="D2790" s="93"/>
      <c r="F2790" s="93"/>
      <c r="H2790" s="93"/>
      <c r="J2790" s="93"/>
      <c r="L2790" s="93"/>
      <c r="N2790" s="93"/>
      <c r="P2790" s="93"/>
    </row>
    <row r="2791" spans="2:16">
      <c r="B2791" s="93"/>
      <c r="C2791" s="93"/>
      <c r="D2791" s="93"/>
      <c r="F2791" s="93"/>
      <c r="H2791" s="93"/>
      <c r="J2791" s="93"/>
      <c r="L2791" s="93"/>
      <c r="N2791" s="93"/>
      <c r="P2791" s="93"/>
    </row>
    <row r="2792" spans="2:16">
      <c r="B2792" s="93"/>
      <c r="C2792" s="93"/>
      <c r="D2792" s="93"/>
      <c r="F2792" s="93"/>
      <c r="H2792" s="93"/>
      <c r="J2792" s="93"/>
      <c r="L2792" s="93"/>
      <c r="N2792" s="93"/>
      <c r="P2792" s="93"/>
    </row>
    <row r="2793" spans="2:16">
      <c r="B2793" s="93"/>
      <c r="C2793" s="93"/>
      <c r="D2793" s="93"/>
      <c r="F2793" s="93"/>
      <c r="H2793" s="93"/>
      <c r="J2793" s="93"/>
      <c r="L2793" s="93"/>
      <c r="N2793" s="93"/>
      <c r="P2793" s="93"/>
    </row>
    <row r="2794" spans="2:16">
      <c r="B2794" s="93"/>
      <c r="C2794" s="93"/>
      <c r="D2794" s="93"/>
      <c r="F2794" s="93"/>
      <c r="H2794" s="93"/>
      <c r="J2794" s="93"/>
      <c r="L2794" s="93"/>
      <c r="N2794" s="93"/>
      <c r="P2794" s="93"/>
    </row>
    <row r="2795" spans="2:16">
      <c r="B2795" s="93"/>
      <c r="C2795" s="93"/>
      <c r="D2795" s="93"/>
      <c r="F2795" s="93"/>
      <c r="H2795" s="93"/>
      <c r="J2795" s="93"/>
      <c r="L2795" s="93"/>
      <c r="N2795" s="93"/>
      <c r="P2795" s="93"/>
    </row>
    <row r="2796" spans="2:16">
      <c r="B2796" s="93"/>
      <c r="C2796" s="93"/>
      <c r="D2796" s="93"/>
      <c r="F2796" s="93"/>
      <c r="H2796" s="93"/>
      <c r="J2796" s="93"/>
      <c r="L2796" s="93"/>
      <c r="N2796" s="93"/>
      <c r="P2796" s="93"/>
    </row>
    <row r="2797" spans="2:16">
      <c r="B2797" s="93"/>
      <c r="C2797" s="93"/>
      <c r="D2797" s="93"/>
      <c r="F2797" s="93"/>
      <c r="H2797" s="93"/>
      <c r="J2797" s="93"/>
      <c r="L2797" s="93"/>
      <c r="N2797" s="93"/>
      <c r="P2797" s="93"/>
    </row>
    <row r="2798" spans="2:16">
      <c r="B2798" s="93"/>
      <c r="C2798" s="93"/>
      <c r="D2798" s="93"/>
      <c r="F2798" s="93"/>
      <c r="H2798" s="93"/>
      <c r="J2798" s="93"/>
      <c r="L2798" s="93"/>
      <c r="N2798" s="93"/>
      <c r="P2798" s="93"/>
    </row>
    <row r="2799" spans="2:16">
      <c r="B2799" s="93"/>
      <c r="C2799" s="93"/>
      <c r="D2799" s="93"/>
      <c r="F2799" s="93"/>
      <c r="H2799" s="93"/>
      <c r="J2799" s="93"/>
      <c r="L2799" s="93"/>
      <c r="N2799" s="93"/>
      <c r="P2799" s="93"/>
    </row>
    <row r="2800" spans="2:16">
      <c r="B2800" s="93"/>
      <c r="C2800" s="93"/>
      <c r="D2800" s="93"/>
      <c r="F2800" s="93"/>
      <c r="H2800" s="93"/>
      <c r="J2800" s="93"/>
      <c r="L2800" s="93"/>
      <c r="N2800" s="93"/>
      <c r="P2800" s="93"/>
    </row>
    <row r="2801" spans="2:16">
      <c r="B2801" s="93"/>
      <c r="C2801" s="93"/>
      <c r="D2801" s="93"/>
      <c r="F2801" s="93"/>
      <c r="H2801" s="93"/>
      <c r="J2801" s="93"/>
      <c r="L2801" s="93"/>
      <c r="N2801" s="93"/>
      <c r="P2801" s="93"/>
    </row>
    <row r="2802" spans="2:16">
      <c r="B2802" s="93"/>
      <c r="C2802" s="93"/>
      <c r="D2802" s="93"/>
      <c r="F2802" s="93"/>
      <c r="H2802" s="93"/>
      <c r="J2802" s="93"/>
      <c r="L2802" s="93"/>
      <c r="N2802" s="93"/>
      <c r="P2802" s="93"/>
    </row>
    <row r="2803" spans="2:16">
      <c r="B2803" s="93"/>
      <c r="C2803" s="93"/>
      <c r="D2803" s="93"/>
      <c r="F2803" s="93"/>
      <c r="H2803" s="93"/>
      <c r="J2803" s="93"/>
      <c r="L2803" s="93"/>
      <c r="N2803" s="93"/>
      <c r="P2803" s="93"/>
    </row>
    <row r="2804" spans="2:16">
      <c r="B2804" s="93"/>
      <c r="C2804" s="93"/>
      <c r="D2804" s="93"/>
      <c r="F2804" s="93"/>
      <c r="H2804" s="93"/>
      <c r="J2804" s="93"/>
      <c r="L2804" s="93"/>
      <c r="N2804" s="93"/>
      <c r="P2804" s="93"/>
    </row>
    <row r="2805" spans="2:16">
      <c r="B2805" s="93"/>
      <c r="C2805" s="93"/>
      <c r="D2805" s="93"/>
      <c r="F2805" s="93"/>
      <c r="H2805" s="93"/>
      <c r="J2805" s="93"/>
      <c r="L2805" s="93"/>
      <c r="N2805" s="93"/>
      <c r="P2805" s="93"/>
    </row>
    <row r="2806" spans="2:16">
      <c r="B2806" s="93"/>
      <c r="C2806" s="93"/>
      <c r="D2806" s="93"/>
      <c r="F2806" s="93"/>
      <c r="H2806" s="93"/>
      <c r="J2806" s="93"/>
      <c r="L2806" s="93"/>
      <c r="N2806" s="93"/>
      <c r="P2806" s="93"/>
    </row>
    <row r="2807" spans="2:16">
      <c r="B2807" s="93"/>
      <c r="C2807" s="93"/>
      <c r="D2807" s="93"/>
      <c r="F2807" s="93"/>
      <c r="H2807" s="93"/>
      <c r="J2807" s="93"/>
      <c r="L2807" s="93"/>
      <c r="N2807" s="93"/>
      <c r="P2807" s="93"/>
    </row>
    <row r="2808" spans="2:16">
      <c r="B2808" s="93"/>
      <c r="C2808" s="93"/>
      <c r="D2808" s="93"/>
      <c r="F2808" s="93"/>
      <c r="H2808" s="93"/>
      <c r="J2808" s="93"/>
      <c r="L2808" s="93"/>
      <c r="N2808" s="93"/>
      <c r="P2808" s="93"/>
    </row>
    <row r="2809" spans="2:16">
      <c r="B2809" s="93"/>
      <c r="C2809" s="93"/>
      <c r="D2809" s="93"/>
      <c r="F2809" s="93"/>
      <c r="H2809" s="93"/>
      <c r="J2809" s="93"/>
      <c r="L2809" s="93"/>
      <c r="N2809" s="93"/>
      <c r="P2809" s="93"/>
    </row>
    <row r="2810" spans="2:16">
      <c r="B2810" s="93"/>
      <c r="C2810" s="93"/>
      <c r="D2810" s="93"/>
      <c r="F2810" s="93"/>
      <c r="H2810" s="93"/>
      <c r="J2810" s="93"/>
      <c r="L2810" s="93"/>
      <c r="N2810" s="93"/>
      <c r="P2810" s="93"/>
    </row>
    <row r="2811" spans="2:16">
      <c r="B2811" s="93"/>
      <c r="C2811" s="93"/>
      <c r="D2811" s="93"/>
      <c r="F2811" s="93"/>
      <c r="H2811" s="93"/>
      <c r="J2811" s="93"/>
      <c r="L2811" s="93"/>
      <c r="N2811" s="93"/>
      <c r="P2811" s="93"/>
    </row>
    <row r="2812" spans="2:16">
      <c r="B2812" s="93"/>
      <c r="C2812" s="93"/>
      <c r="D2812" s="93"/>
      <c r="F2812" s="93"/>
      <c r="H2812" s="93"/>
      <c r="J2812" s="93"/>
      <c r="L2812" s="93"/>
      <c r="N2812" s="93"/>
      <c r="P2812" s="93"/>
    </row>
    <row r="2813" spans="2:16">
      <c r="B2813" s="93"/>
      <c r="C2813" s="93"/>
      <c r="D2813" s="93"/>
      <c r="F2813" s="93"/>
      <c r="H2813" s="93"/>
      <c r="J2813" s="93"/>
      <c r="L2813" s="93"/>
      <c r="N2813" s="93"/>
      <c r="P2813" s="93"/>
    </row>
    <row r="2814" spans="2:16">
      <c r="B2814" s="93"/>
      <c r="C2814" s="93"/>
      <c r="D2814" s="93"/>
      <c r="F2814" s="93"/>
      <c r="H2814" s="93"/>
      <c r="J2814" s="93"/>
      <c r="L2814" s="93"/>
      <c r="N2814" s="93"/>
      <c r="P2814" s="93"/>
    </row>
    <row r="2815" spans="2:16">
      <c r="B2815" s="93"/>
      <c r="C2815" s="93"/>
      <c r="D2815" s="93"/>
      <c r="F2815" s="93"/>
      <c r="H2815" s="93"/>
      <c r="J2815" s="93"/>
      <c r="L2815" s="93"/>
      <c r="N2815" s="93"/>
      <c r="P2815" s="93"/>
    </row>
    <row r="2816" spans="2:16">
      <c r="B2816" s="93"/>
      <c r="C2816" s="93"/>
      <c r="D2816" s="93"/>
      <c r="F2816" s="93"/>
      <c r="H2816" s="93"/>
      <c r="J2816" s="93"/>
      <c r="L2816" s="93"/>
      <c r="N2816" s="93"/>
      <c r="P2816" s="93"/>
    </row>
    <row r="2817" spans="2:16">
      <c r="B2817" s="93"/>
      <c r="C2817" s="93"/>
      <c r="D2817" s="93"/>
      <c r="F2817" s="93"/>
      <c r="H2817" s="93"/>
      <c r="J2817" s="93"/>
      <c r="L2817" s="93"/>
      <c r="N2817" s="93"/>
      <c r="P2817" s="93"/>
    </row>
    <row r="2818" spans="2:16">
      <c r="B2818" s="93"/>
      <c r="C2818" s="93"/>
      <c r="D2818" s="93"/>
      <c r="F2818" s="93"/>
      <c r="H2818" s="93"/>
      <c r="J2818" s="93"/>
      <c r="L2818" s="93"/>
      <c r="N2818" s="93"/>
      <c r="P2818" s="93"/>
    </row>
    <row r="2819" spans="2:16">
      <c r="B2819" s="93"/>
      <c r="C2819" s="93"/>
      <c r="D2819" s="93"/>
      <c r="F2819" s="93"/>
      <c r="H2819" s="93"/>
      <c r="J2819" s="93"/>
      <c r="L2819" s="93"/>
      <c r="N2819" s="93"/>
      <c r="P2819" s="93"/>
    </row>
    <row r="2820" spans="2:16">
      <c r="B2820" s="93"/>
      <c r="C2820" s="93"/>
      <c r="D2820" s="93"/>
      <c r="F2820" s="93"/>
      <c r="H2820" s="93"/>
      <c r="J2820" s="93"/>
      <c r="L2820" s="93"/>
      <c r="N2820" s="93"/>
      <c r="P2820" s="93"/>
    </row>
    <row r="2821" spans="2:16">
      <c r="B2821" s="93"/>
      <c r="C2821" s="93"/>
      <c r="D2821" s="93"/>
      <c r="F2821" s="93"/>
      <c r="H2821" s="93"/>
      <c r="J2821" s="93"/>
      <c r="L2821" s="93"/>
      <c r="N2821" s="93"/>
      <c r="P2821" s="93"/>
    </row>
    <row r="2822" spans="2:16">
      <c r="B2822" s="93"/>
      <c r="C2822" s="93"/>
      <c r="D2822" s="93"/>
      <c r="F2822" s="93"/>
      <c r="H2822" s="93"/>
      <c r="J2822" s="93"/>
      <c r="L2822" s="93"/>
      <c r="N2822" s="93"/>
      <c r="P2822" s="93"/>
    </row>
    <row r="2823" spans="2:16">
      <c r="B2823" s="93"/>
      <c r="C2823" s="93"/>
      <c r="D2823" s="93"/>
      <c r="F2823" s="93"/>
      <c r="H2823" s="93"/>
      <c r="J2823" s="93"/>
      <c r="L2823" s="93"/>
      <c r="N2823" s="93"/>
      <c r="P2823" s="93"/>
    </row>
    <row r="2824" spans="2:16">
      <c r="B2824" s="93"/>
      <c r="C2824" s="93"/>
      <c r="D2824" s="93"/>
      <c r="F2824" s="93"/>
      <c r="H2824" s="93"/>
      <c r="J2824" s="93"/>
      <c r="L2824" s="93"/>
      <c r="N2824" s="93"/>
      <c r="P2824" s="93"/>
    </row>
    <row r="2825" spans="2:16">
      <c r="B2825" s="93"/>
      <c r="C2825" s="93"/>
      <c r="D2825" s="93"/>
      <c r="F2825" s="93"/>
      <c r="H2825" s="93"/>
      <c r="J2825" s="93"/>
      <c r="L2825" s="93"/>
      <c r="N2825" s="93"/>
      <c r="P2825" s="93"/>
    </row>
    <row r="2826" spans="2:16">
      <c r="B2826" s="93"/>
      <c r="C2826" s="93"/>
      <c r="D2826" s="93"/>
      <c r="F2826" s="93"/>
      <c r="H2826" s="93"/>
      <c r="J2826" s="93"/>
      <c r="L2826" s="93"/>
      <c r="N2826" s="93"/>
      <c r="P2826" s="93"/>
    </row>
    <row r="2827" spans="2:16">
      <c r="B2827" s="93"/>
      <c r="C2827" s="93"/>
      <c r="D2827" s="93"/>
      <c r="F2827" s="93"/>
      <c r="H2827" s="93"/>
      <c r="J2827" s="93"/>
      <c r="L2827" s="93"/>
      <c r="N2827" s="93"/>
      <c r="P2827" s="93"/>
    </row>
    <row r="2828" spans="2:16">
      <c r="B2828" s="93"/>
      <c r="C2828" s="93"/>
      <c r="D2828" s="93"/>
      <c r="F2828" s="93"/>
      <c r="H2828" s="93"/>
      <c r="J2828" s="93"/>
      <c r="L2828" s="93"/>
      <c r="N2828" s="93"/>
      <c r="P2828" s="93"/>
    </row>
    <row r="2829" spans="2:16">
      <c r="B2829" s="93"/>
      <c r="C2829" s="93"/>
      <c r="D2829" s="93"/>
      <c r="F2829" s="93"/>
      <c r="H2829" s="93"/>
      <c r="J2829" s="93"/>
      <c r="L2829" s="93"/>
      <c r="N2829" s="93"/>
      <c r="P2829" s="93"/>
    </row>
    <row r="2830" spans="2:16">
      <c r="B2830" s="93"/>
      <c r="C2830" s="93"/>
      <c r="D2830" s="93"/>
      <c r="F2830" s="93"/>
      <c r="H2830" s="93"/>
      <c r="J2830" s="93"/>
      <c r="L2830" s="93"/>
      <c r="N2830" s="93"/>
      <c r="P2830" s="93"/>
    </row>
    <row r="2831" spans="2:16">
      <c r="B2831" s="93"/>
      <c r="C2831" s="93"/>
      <c r="D2831" s="93"/>
      <c r="F2831" s="93"/>
      <c r="H2831" s="93"/>
      <c r="J2831" s="93"/>
      <c r="L2831" s="93"/>
      <c r="N2831" s="93"/>
      <c r="P2831" s="93"/>
    </row>
    <row r="2832" spans="2:16">
      <c r="B2832" s="93"/>
      <c r="C2832" s="93"/>
      <c r="D2832" s="93"/>
      <c r="F2832" s="93"/>
      <c r="H2832" s="93"/>
      <c r="J2832" s="93"/>
      <c r="L2832" s="93"/>
      <c r="N2832" s="93"/>
      <c r="P2832" s="93"/>
    </row>
    <row r="2833" spans="2:16">
      <c r="B2833" s="93"/>
      <c r="C2833" s="93"/>
      <c r="D2833" s="93"/>
      <c r="F2833" s="93"/>
      <c r="H2833" s="93"/>
      <c r="J2833" s="93"/>
      <c r="L2833" s="93"/>
      <c r="N2833" s="93"/>
      <c r="P2833" s="93"/>
    </row>
    <row r="2834" spans="2:16">
      <c r="B2834" s="93"/>
      <c r="C2834" s="93"/>
      <c r="D2834" s="93"/>
      <c r="F2834" s="93"/>
      <c r="H2834" s="93"/>
      <c r="J2834" s="93"/>
      <c r="L2834" s="93"/>
      <c r="N2834" s="93"/>
      <c r="P2834" s="93"/>
    </row>
    <row r="2835" spans="2:16">
      <c r="B2835" s="93"/>
      <c r="C2835" s="93"/>
      <c r="D2835" s="93"/>
      <c r="F2835" s="93"/>
      <c r="H2835" s="93"/>
      <c r="J2835" s="93"/>
      <c r="L2835" s="93"/>
      <c r="N2835" s="93"/>
      <c r="P2835" s="93"/>
    </row>
    <row r="2836" spans="2:16">
      <c r="B2836" s="93"/>
      <c r="C2836" s="93"/>
      <c r="D2836" s="93"/>
      <c r="F2836" s="93"/>
      <c r="H2836" s="93"/>
      <c r="J2836" s="93"/>
      <c r="L2836" s="93"/>
      <c r="N2836" s="93"/>
      <c r="P2836" s="93"/>
    </row>
    <row r="2837" spans="2:16">
      <c r="B2837" s="93"/>
      <c r="C2837" s="93"/>
      <c r="D2837" s="93"/>
      <c r="F2837" s="93"/>
      <c r="H2837" s="93"/>
      <c r="J2837" s="93"/>
      <c r="L2837" s="93"/>
      <c r="N2837" s="93"/>
      <c r="P2837" s="93"/>
    </row>
    <row r="2838" spans="2:16">
      <c r="B2838" s="93"/>
      <c r="C2838" s="93"/>
      <c r="D2838" s="93"/>
      <c r="F2838" s="93"/>
      <c r="H2838" s="93"/>
      <c r="J2838" s="93"/>
      <c r="L2838" s="93"/>
      <c r="N2838" s="93"/>
      <c r="P2838" s="93"/>
    </row>
    <row r="2839" spans="2:16">
      <c r="B2839" s="93"/>
      <c r="C2839" s="93"/>
      <c r="D2839" s="93"/>
      <c r="F2839" s="93"/>
      <c r="H2839" s="93"/>
      <c r="J2839" s="93"/>
      <c r="L2839" s="93"/>
      <c r="N2839" s="93"/>
      <c r="P2839" s="93"/>
    </row>
    <row r="2840" spans="2:16">
      <c r="B2840" s="93"/>
      <c r="C2840" s="93"/>
      <c r="D2840" s="93"/>
      <c r="F2840" s="93"/>
      <c r="H2840" s="93"/>
      <c r="J2840" s="93"/>
      <c r="L2840" s="93"/>
      <c r="N2840" s="93"/>
      <c r="P2840" s="93"/>
    </row>
    <row r="2841" spans="2:16">
      <c r="B2841" s="93"/>
      <c r="C2841" s="93"/>
      <c r="D2841" s="93"/>
      <c r="F2841" s="93"/>
      <c r="H2841" s="93"/>
      <c r="J2841" s="93"/>
      <c r="L2841" s="93"/>
      <c r="N2841" s="93"/>
      <c r="P2841" s="93"/>
    </row>
    <row r="2842" spans="2:16">
      <c r="B2842" s="93"/>
      <c r="C2842" s="93"/>
      <c r="D2842" s="93"/>
      <c r="F2842" s="93"/>
      <c r="H2842" s="93"/>
      <c r="J2842" s="93"/>
      <c r="L2842" s="93"/>
      <c r="N2842" s="93"/>
      <c r="P2842" s="93"/>
    </row>
    <row r="2843" spans="2:16">
      <c r="B2843" s="93"/>
      <c r="C2843" s="93"/>
      <c r="D2843" s="93"/>
      <c r="F2843" s="93"/>
      <c r="H2843" s="93"/>
      <c r="J2843" s="93"/>
      <c r="L2843" s="93"/>
      <c r="N2843" s="93"/>
      <c r="P2843" s="93"/>
    </row>
    <row r="2844" spans="2:16">
      <c r="B2844" s="93"/>
      <c r="C2844" s="93"/>
      <c r="D2844" s="93"/>
      <c r="F2844" s="93"/>
      <c r="H2844" s="93"/>
      <c r="J2844" s="93"/>
      <c r="L2844" s="93"/>
      <c r="N2844" s="93"/>
      <c r="P2844" s="93"/>
    </row>
    <row r="2845" spans="2:16">
      <c r="B2845" s="93"/>
      <c r="C2845" s="93"/>
      <c r="D2845" s="93"/>
      <c r="F2845" s="93"/>
      <c r="H2845" s="93"/>
      <c r="J2845" s="93"/>
      <c r="L2845" s="93"/>
      <c r="N2845" s="93"/>
      <c r="P2845" s="93"/>
    </row>
    <row r="2846" spans="2:16">
      <c r="B2846" s="93"/>
      <c r="C2846" s="93"/>
      <c r="D2846" s="93"/>
      <c r="F2846" s="93"/>
      <c r="H2846" s="93"/>
      <c r="J2846" s="93"/>
      <c r="L2846" s="93"/>
      <c r="N2846" s="93"/>
      <c r="P2846" s="93"/>
    </row>
    <row r="2847" spans="2:16">
      <c r="B2847" s="93"/>
      <c r="C2847" s="93"/>
      <c r="D2847" s="93"/>
      <c r="F2847" s="93"/>
      <c r="H2847" s="93"/>
      <c r="J2847" s="93"/>
      <c r="L2847" s="93"/>
      <c r="N2847" s="93"/>
      <c r="P2847" s="93"/>
    </row>
    <row r="2848" spans="2:16">
      <c r="B2848" s="93"/>
      <c r="C2848" s="93"/>
      <c r="D2848" s="93"/>
      <c r="F2848" s="93"/>
      <c r="H2848" s="93"/>
      <c r="J2848" s="93"/>
      <c r="L2848" s="93"/>
      <c r="N2848" s="93"/>
      <c r="P2848" s="93"/>
    </row>
    <row r="2849" spans="2:16">
      <c r="B2849" s="93"/>
      <c r="C2849" s="93"/>
      <c r="D2849" s="93"/>
      <c r="F2849" s="93"/>
      <c r="H2849" s="93"/>
      <c r="J2849" s="93"/>
      <c r="L2849" s="93"/>
      <c r="N2849" s="93"/>
      <c r="P2849" s="93"/>
    </row>
    <row r="2850" spans="2:16">
      <c r="B2850" s="93"/>
      <c r="C2850" s="93"/>
      <c r="D2850" s="93"/>
      <c r="F2850" s="93"/>
      <c r="H2850" s="93"/>
      <c r="J2850" s="93"/>
      <c r="L2850" s="93"/>
      <c r="N2850" s="93"/>
      <c r="P2850" s="93"/>
    </row>
    <row r="2851" spans="2:16">
      <c r="B2851" s="93"/>
      <c r="C2851" s="93"/>
      <c r="D2851" s="93"/>
      <c r="F2851" s="93"/>
      <c r="H2851" s="93"/>
      <c r="J2851" s="93"/>
      <c r="L2851" s="93"/>
      <c r="N2851" s="93"/>
      <c r="P2851" s="93"/>
    </row>
    <row r="2852" spans="2:16">
      <c r="B2852" s="93"/>
      <c r="C2852" s="93"/>
      <c r="D2852" s="93"/>
      <c r="F2852" s="93"/>
      <c r="H2852" s="93"/>
      <c r="J2852" s="93"/>
      <c r="L2852" s="93"/>
      <c r="N2852" s="93"/>
      <c r="P2852" s="93"/>
    </row>
    <row r="2853" spans="2:16">
      <c r="B2853" s="93"/>
      <c r="C2853" s="93"/>
      <c r="D2853" s="93"/>
      <c r="F2853" s="93"/>
      <c r="H2853" s="93"/>
      <c r="J2853" s="93"/>
      <c r="L2853" s="93"/>
      <c r="N2853" s="93"/>
      <c r="P2853" s="93"/>
    </row>
    <row r="2854" spans="2:16">
      <c r="B2854" s="93"/>
      <c r="C2854" s="93"/>
      <c r="D2854" s="93"/>
      <c r="F2854" s="93"/>
      <c r="H2854" s="93"/>
      <c r="J2854" s="93"/>
      <c r="L2854" s="93"/>
      <c r="N2854" s="93"/>
      <c r="P2854" s="93"/>
    </row>
    <row r="2855" spans="2:16">
      <c r="B2855" s="93"/>
      <c r="C2855" s="93"/>
      <c r="D2855" s="93"/>
      <c r="F2855" s="93"/>
      <c r="H2855" s="93"/>
      <c r="J2855" s="93"/>
      <c r="L2855" s="93"/>
      <c r="N2855" s="93"/>
      <c r="P2855" s="93"/>
    </row>
    <row r="2856" spans="2:16">
      <c r="B2856" s="93"/>
      <c r="C2856" s="93"/>
      <c r="D2856" s="93"/>
      <c r="F2856" s="93"/>
      <c r="H2856" s="93"/>
      <c r="J2856" s="93"/>
      <c r="L2856" s="93"/>
      <c r="N2856" s="93"/>
      <c r="P2856" s="93"/>
    </row>
    <row r="2857" spans="2:16">
      <c r="B2857" s="93"/>
      <c r="C2857" s="93"/>
      <c r="D2857" s="93"/>
      <c r="F2857" s="93"/>
      <c r="H2857" s="93"/>
      <c r="J2857" s="93"/>
      <c r="L2857" s="93"/>
      <c r="N2857" s="93"/>
      <c r="P2857" s="93"/>
    </row>
    <row r="2858" spans="2:16">
      <c r="B2858" s="93"/>
      <c r="C2858" s="93"/>
      <c r="D2858" s="93"/>
      <c r="F2858" s="93"/>
      <c r="H2858" s="93"/>
      <c r="J2858" s="93"/>
      <c r="L2858" s="93"/>
      <c r="N2858" s="93"/>
      <c r="P2858" s="93"/>
    </row>
    <row r="2859" spans="2:16">
      <c r="B2859" s="93"/>
      <c r="C2859" s="93"/>
      <c r="D2859" s="93"/>
      <c r="F2859" s="93"/>
      <c r="H2859" s="93"/>
      <c r="J2859" s="93"/>
      <c r="L2859" s="93"/>
      <c r="N2859" s="93"/>
      <c r="P2859" s="93"/>
    </row>
    <row r="2860" spans="2:16">
      <c r="B2860" s="93"/>
      <c r="C2860" s="93"/>
      <c r="D2860" s="93"/>
      <c r="F2860" s="93"/>
      <c r="H2860" s="93"/>
      <c r="J2860" s="93"/>
      <c r="L2860" s="93"/>
      <c r="N2860" s="93"/>
      <c r="P2860" s="93"/>
    </row>
    <row r="2861" spans="2:16">
      <c r="B2861" s="93"/>
      <c r="C2861" s="93"/>
      <c r="D2861" s="93"/>
      <c r="F2861" s="93"/>
      <c r="H2861" s="93"/>
      <c r="J2861" s="93"/>
      <c r="L2861" s="93"/>
      <c r="N2861" s="93"/>
      <c r="P2861" s="93"/>
    </row>
    <row r="2862" spans="2:16">
      <c r="B2862" s="93"/>
      <c r="C2862" s="93"/>
      <c r="D2862" s="93"/>
      <c r="F2862" s="93"/>
      <c r="H2862" s="93"/>
      <c r="J2862" s="93"/>
      <c r="L2862" s="93"/>
      <c r="N2862" s="93"/>
      <c r="P2862" s="93"/>
    </row>
    <row r="2863" spans="2:16">
      <c r="B2863" s="93"/>
      <c r="C2863" s="93"/>
      <c r="D2863" s="93"/>
      <c r="F2863" s="93"/>
      <c r="H2863" s="93"/>
      <c r="J2863" s="93"/>
      <c r="L2863" s="93"/>
      <c r="N2863" s="93"/>
      <c r="P2863" s="93"/>
    </row>
    <row r="2864" spans="2:16">
      <c r="B2864" s="93"/>
      <c r="C2864" s="93"/>
      <c r="D2864" s="93"/>
      <c r="F2864" s="93"/>
      <c r="H2864" s="93"/>
      <c r="J2864" s="93"/>
      <c r="L2864" s="93"/>
      <c r="N2864" s="93"/>
      <c r="P2864" s="93"/>
    </row>
    <row r="2865" spans="2:16">
      <c r="B2865" s="93"/>
      <c r="C2865" s="93"/>
      <c r="D2865" s="93"/>
      <c r="F2865" s="93"/>
      <c r="H2865" s="93"/>
      <c r="J2865" s="93"/>
      <c r="L2865" s="93"/>
      <c r="N2865" s="93"/>
      <c r="P2865" s="93"/>
    </row>
    <row r="2866" spans="2:16">
      <c r="B2866" s="93"/>
      <c r="C2866" s="93"/>
      <c r="D2866" s="93"/>
      <c r="F2866" s="93"/>
      <c r="H2866" s="93"/>
      <c r="J2866" s="93"/>
      <c r="L2866" s="93"/>
      <c r="N2866" s="93"/>
      <c r="P2866" s="93"/>
    </row>
    <row r="2867" spans="2:16">
      <c r="B2867" s="93"/>
      <c r="C2867" s="93"/>
      <c r="D2867" s="93"/>
      <c r="F2867" s="93"/>
      <c r="H2867" s="93"/>
      <c r="J2867" s="93"/>
      <c r="L2867" s="93"/>
      <c r="N2867" s="93"/>
      <c r="P2867" s="93"/>
    </row>
    <row r="2868" spans="2:16">
      <c r="B2868" s="93"/>
      <c r="C2868" s="93"/>
      <c r="D2868" s="93"/>
      <c r="F2868" s="93"/>
      <c r="H2868" s="93"/>
      <c r="J2868" s="93"/>
      <c r="L2868" s="93"/>
      <c r="N2868" s="93"/>
      <c r="P2868" s="93"/>
    </row>
    <row r="2869" spans="2:16">
      <c r="B2869" s="93"/>
      <c r="C2869" s="93"/>
      <c r="D2869" s="93"/>
      <c r="F2869" s="93"/>
      <c r="H2869" s="93"/>
      <c r="J2869" s="93"/>
      <c r="L2869" s="93"/>
      <c r="N2869" s="93"/>
      <c r="P2869" s="93"/>
    </row>
    <row r="2870" spans="2:16">
      <c r="B2870" s="93"/>
      <c r="C2870" s="93"/>
      <c r="D2870" s="93"/>
      <c r="F2870" s="93"/>
      <c r="H2870" s="93"/>
      <c r="J2870" s="93"/>
      <c r="L2870" s="93"/>
      <c r="N2870" s="93"/>
      <c r="P2870" s="93"/>
    </row>
    <row r="2871" spans="2:16">
      <c r="B2871" s="93"/>
      <c r="C2871" s="93"/>
      <c r="D2871" s="93"/>
      <c r="F2871" s="93"/>
      <c r="H2871" s="93"/>
      <c r="J2871" s="93"/>
      <c r="L2871" s="93"/>
      <c r="N2871" s="93"/>
      <c r="P2871" s="93"/>
    </row>
    <row r="2872" spans="2:16">
      <c r="B2872" s="93"/>
      <c r="C2872" s="93"/>
      <c r="D2872" s="93"/>
      <c r="F2872" s="93"/>
      <c r="H2872" s="93"/>
      <c r="J2872" s="93"/>
      <c r="L2872" s="93"/>
      <c r="N2872" s="93"/>
      <c r="P2872" s="93"/>
    </row>
    <row r="2873" spans="2:16">
      <c r="B2873" s="93"/>
      <c r="C2873" s="93"/>
      <c r="D2873" s="93"/>
      <c r="F2873" s="93"/>
      <c r="H2873" s="93"/>
      <c r="J2873" s="93"/>
      <c r="L2873" s="93"/>
      <c r="N2873" s="93"/>
      <c r="P2873" s="93"/>
    </row>
    <row r="2874" spans="2:16">
      <c r="B2874" s="93"/>
      <c r="C2874" s="93"/>
      <c r="D2874" s="93"/>
      <c r="F2874" s="93"/>
      <c r="H2874" s="93"/>
      <c r="J2874" s="93"/>
      <c r="L2874" s="93"/>
      <c r="N2874" s="93"/>
      <c r="P2874" s="93"/>
    </row>
    <row r="2875" spans="2:16">
      <c r="B2875" s="93"/>
      <c r="C2875" s="93"/>
      <c r="D2875" s="93"/>
      <c r="F2875" s="93"/>
      <c r="H2875" s="93"/>
      <c r="J2875" s="93"/>
      <c r="L2875" s="93"/>
      <c r="N2875" s="93"/>
      <c r="P2875" s="93"/>
    </row>
    <row r="2876" spans="2:16">
      <c r="B2876" s="93"/>
      <c r="C2876" s="93"/>
      <c r="D2876" s="93"/>
      <c r="F2876" s="93"/>
      <c r="H2876" s="93"/>
      <c r="J2876" s="93"/>
      <c r="L2876" s="93"/>
      <c r="N2876" s="93"/>
      <c r="P2876" s="93"/>
    </row>
    <row r="2877" spans="2:16">
      <c r="B2877" s="93"/>
      <c r="C2877" s="93"/>
      <c r="D2877" s="93"/>
      <c r="F2877" s="93"/>
      <c r="H2877" s="93"/>
      <c r="J2877" s="93"/>
      <c r="L2877" s="93"/>
      <c r="N2877" s="93"/>
      <c r="P2877" s="93"/>
    </row>
    <row r="2878" spans="2:16">
      <c r="B2878" s="93"/>
      <c r="C2878" s="93"/>
      <c r="D2878" s="93"/>
      <c r="F2878" s="93"/>
      <c r="H2878" s="93"/>
      <c r="J2878" s="93"/>
      <c r="L2878" s="93"/>
      <c r="N2878" s="93"/>
      <c r="P2878" s="93"/>
    </row>
    <row r="2879" spans="2:16">
      <c r="B2879" s="93"/>
      <c r="C2879" s="93"/>
      <c r="D2879" s="93"/>
      <c r="F2879" s="93"/>
      <c r="H2879" s="93"/>
      <c r="J2879" s="93"/>
      <c r="L2879" s="93"/>
      <c r="N2879" s="93"/>
      <c r="P2879" s="93"/>
    </row>
    <row r="2880" spans="2:16">
      <c r="B2880" s="93"/>
      <c r="C2880" s="93"/>
      <c r="D2880" s="93"/>
      <c r="F2880" s="93"/>
      <c r="H2880" s="93"/>
      <c r="J2880" s="93"/>
      <c r="L2880" s="93"/>
      <c r="N2880" s="93"/>
      <c r="P2880" s="93"/>
    </row>
    <row r="2881" spans="2:16">
      <c r="B2881" s="93"/>
      <c r="C2881" s="93"/>
      <c r="D2881" s="93"/>
      <c r="F2881" s="93"/>
      <c r="H2881" s="93"/>
      <c r="J2881" s="93"/>
      <c r="L2881" s="93"/>
      <c r="N2881" s="93"/>
      <c r="P2881" s="93"/>
    </row>
    <row r="2882" spans="2:16">
      <c r="B2882" s="93"/>
      <c r="C2882" s="93"/>
      <c r="D2882" s="93"/>
      <c r="F2882" s="93"/>
      <c r="H2882" s="93"/>
      <c r="J2882" s="93"/>
      <c r="L2882" s="93"/>
      <c r="N2882" s="93"/>
      <c r="P2882" s="93"/>
    </row>
    <row r="2883" spans="2:16">
      <c r="B2883" s="93"/>
      <c r="C2883" s="93"/>
      <c r="D2883" s="93"/>
      <c r="F2883" s="93"/>
      <c r="H2883" s="93"/>
      <c r="J2883" s="93"/>
      <c r="L2883" s="93"/>
      <c r="N2883" s="93"/>
      <c r="P2883" s="93"/>
    </row>
    <row r="2884" spans="2:16">
      <c r="B2884" s="93"/>
      <c r="C2884" s="93"/>
      <c r="D2884" s="93"/>
      <c r="F2884" s="93"/>
      <c r="H2884" s="93"/>
      <c r="J2884" s="93"/>
      <c r="L2884" s="93"/>
      <c r="N2884" s="93"/>
      <c r="P2884" s="93"/>
    </row>
    <row r="2885" spans="2:16">
      <c r="B2885" s="93"/>
      <c r="C2885" s="93"/>
      <c r="D2885" s="93"/>
      <c r="F2885" s="93"/>
      <c r="H2885" s="93"/>
      <c r="J2885" s="93"/>
      <c r="L2885" s="93"/>
      <c r="N2885" s="93"/>
      <c r="P2885" s="93"/>
    </row>
    <row r="2886" spans="2:16">
      <c r="B2886" s="93"/>
      <c r="C2886" s="93"/>
      <c r="D2886" s="93"/>
      <c r="F2886" s="93"/>
      <c r="H2886" s="93"/>
      <c r="J2886" s="93"/>
      <c r="L2886" s="93"/>
      <c r="N2886" s="93"/>
      <c r="P2886" s="93"/>
    </row>
    <row r="2887" spans="2:16">
      <c r="B2887" s="93"/>
      <c r="C2887" s="93"/>
      <c r="D2887" s="93"/>
      <c r="F2887" s="93"/>
      <c r="H2887" s="93"/>
      <c r="J2887" s="93"/>
      <c r="L2887" s="93"/>
      <c r="N2887" s="93"/>
      <c r="P2887" s="93"/>
    </row>
    <row r="2888" spans="2:16">
      <c r="B2888" s="93"/>
      <c r="C2888" s="93"/>
      <c r="D2888" s="93"/>
      <c r="F2888" s="93"/>
      <c r="H2888" s="93"/>
      <c r="J2888" s="93"/>
      <c r="L2888" s="93"/>
      <c r="N2888" s="93"/>
      <c r="P2888" s="93"/>
    </row>
    <row r="2889" spans="2:16">
      <c r="B2889" s="93"/>
      <c r="C2889" s="93"/>
      <c r="D2889" s="93"/>
      <c r="F2889" s="93"/>
      <c r="H2889" s="93"/>
      <c r="J2889" s="93"/>
      <c r="L2889" s="93"/>
      <c r="N2889" s="93"/>
      <c r="P2889" s="93"/>
    </row>
    <row r="2890" spans="2:16">
      <c r="B2890" s="93"/>
      <c r="C2890" s="93"/>
      <c r="D2890" s="93"/>
      <c r="F2890" s="93"/>
      <c r="H2890" s="93"/>
      <c r="J2890" s="93"/>
      <c r="L2890" s="93"/>
      <c r="N2890" s="93"/>
      <c r="P2890" s="93"/>
    </row>
    <row r="2891" spans="2:16">
      <c r="B2891" s="93"/>
      <c r="C2891" s="93"/>
      <c r="D2891" s="93"/>
      <c r="F2891" s="93"/>
      <c r="H2891" s="93"/>
      <c r="J2891" s="93"/>
      <c r="L2891" s="93"/>
      <c r="N2891" s="93"/>
      <c r="P2891" s="93"/>
    </row>
    <row r="2892" spans="2:16">
      <c r="B2892" s="93"/>
      <c r="C2892" s="93"/>
      <c r="D2892" s="93"/>
      <c r="F2892" s="93"/>
      <c r="H2892" s="93"/>
      <c r="J2892" s="93"/>
      <c r="L2892" s="93"/>
      <c r="N2892" s="93"/>
      <c r="P2892" s="93"/>
    </row>
    <row r="2893" spans="2:16">
      <c r="B2893" s="93"/>
      <c r="C2893" s="93"/>
      <c r="D2893" s="93"/>
      <c r="F2893" s="93"/>
      <c r="H2893" s="93"/>
      <c r="J2893" s="93"/>
      <c r="L2893" s="93"/>
      <c r="N2893" s="93"/>
      <c r="P2893" s="93"/>
    </row>
    <row r="2894" spans="2:16">
      <c r="B2894" s="93"/>
      <c r="C2894" s="93"/>
      <c r="D2894" s="93"/>
      <c r="F2894" s="93"/>
      <c r="H2894" s="93"/>
      <c r="J2894" s="93"/>
      <c r="L2894" s="93"/>
      <c r="N2894" s="93"/>
      <c r="P2894" s="93"/>
    </row>
    <row r="2895" spans="2:16">
      <c r="B2895" s="93"/>
      <c r="C2895" s="93"/>
      <c r="D2895" s="93"/>
      <c r="F2895" s="93"/>
      <c r="H2895" s="93"/>
      <c r="J2895" s="93"/>
      <c r="L2895" s="93"/>
      <c r="N2895" s="93"/>
      <c r="P2895" s="93"/>
    </row>
    <row r="2896" spans="2:16">
      <c r="B2896" s="93"/>
      <c r="C2896" s="93"/>
      <c r="D2896" s="93"/>
      <c r="F2896" s="93"/>
      <c r="H2896" s="93"/>
      <c r="J2896" s="93"/>
      <c r="L2896" s="93"/>
      <c r="N2896" s="93"/>
      <c r="P2896" s="93"/>
    </row>
    <row r="2897" spans="2:16">
      <c r="B2897" s="93"/>
      <c r="C2897" s="93"/>
      <c r="D2897" s="93"/>
      <c r="F2897" s="93"/>
      <c r="H2897" s="93"/>
      <c r="J2897" s="93"/>
      <c r="L2897" s="93"/>
      <c r="N2897" s="93"/>
      <c r="P2897" s="93"/>
    </row>
    <row r="2898" spans="2:16">
      <c r="B2898" s="93"/>
      <c r="C2898" s="93"/>
      <c r="D2898" s="93"/>
      <c r="F2898" s="93"/>
      <c r="H2898" s="93"/>
      <c r="J2898" s="93"/>
      <c r="L2898" s="93"/>
      <c r="N2898" s="93"/>
      <c r="P2898" s="93"/>
    </row>
    <row r="2899" spans="2:16">
      <c r="B2899" s="93"/>
      <c r="C2899" s="93"/>
      <c r="D2899" s="93"/>
      <c r="F2899" s="93"/>
      <c r="H2899" s="93"/>
      <c r="J2899" s="93"/>
      <c r="L2899" s="93"/>
      <c r="N2899" s="93"/>
      <c r="P2899" s="93"/>
    </row>
    <row r="2900" spans="2:16">
      <c r="B2900" s="93"/>
      <c r="C2900" s="93"/>
      <c r="D2900" s="93"/>
      <c r="F2900" s="93"/>
      <c r="H2900" s="93"/>
      <c r="J2900" s="93"/>
      <c r="L2900" s="93"/>
      <c r="N2900" s="93"/>
      <c r="P2900" s="93"/>
    </row>
    <row r="2901" spans="2:16">
      <c r="B2901" s="93"/>
      <c r="C2901" s="93"/>
      <c r="D2901" s="93"/>
      <c r="F2901" s="93"/>
      <c r="H2901" s="93"/>
      <c r="J2901" s="93"/>
      <c r="L2901" s="93"/>
      <c r="N2901" s="93"/>
      <c r="P2901" s="93"/>
    </row>
    <row r="2902" spans="2:16">
      <c r="B2902" s="93"/>
      <c r="C2902" s="93"/>
      <c r="D2902" s="93"/>
      <c r="F2902" s="93"/>
      <c r="H2902" s="93"/>
      <c r="J2902" s="93"/>
      <c r="L2902" s="93"/>
      <c r="N2902" s="93"/>
      <c r="P2902" s="93"/>
    </row>
    <row r="2903" spans="2:16">
      <c r="B2903" s="93"/>
      <c r="C2903" s="93"/>
      <c r="D2903" s="93"/>
      <c r="F2903" s="93"/>
      <c r="H2903" s="93"/>
      <c r="J2903" s="93"/>
      <c r="L2903" s="93"/>
      <c r="N2903" s="93"/>
      <c r="P2903" s="93"/>
    </row>
    <row r="2904" spans="2:16">
      <c r="B2904" s="93"/>
      <c r="C2904" s="93"/>
      <c r="D2904" s="93"/>
      <c r="F2904" s="93"/>
      <c r="H2904" s="93"/>
      <c r="J2904" s="93"/>
      <c r="L2904" s="93"/>
      <c r="N2904" s="93"/>
      <c r="P2904" s="93"/>
    </row>
    <row r="2905" spans="2:16">
      <c r="B2905" s="93"/>
      <c r="C2905" s="93"/>
      <c r="D2905" s="93"/>
      <c r="F2905" s="93"/>
      <c r="H2905" s="93"/>
      <c r="J2905" s="93"/>
      <c r="L2905" s="93"/>
      <c r="N2905" s="93"/>
      <c r="P2905" s="93"/>
    </row>
    <row r="2906" spans="2:16">
      <c r="B2906" s="93"/>
      <c r="C2906" s="93"/>
      <c r="D2906" s="93"/>
      <c r="F2906" s="93"/>
      <c r="H2906" s="93"/>
      <c r="J2906" s="93"/>
      <c r="L2906" s="93"/>
      <c r="N2906" s="93"/>
      <c r="P2906" s="93"/>
    </row>
    <row r="2907" spans="2:16">
      <c r="B2907" s="93"/>
      <c r="C2907" s="93"/>
      <c r="D2907" s="93"/>
      <c r="F2907" s="93"/>
      <c r="H2907" s="93"/>
      <c r="J2907" s="93"/>
      <c r="L2907" s="93"/>
      <c r="N2907" s="93"/>
      <c r="P2907" s="93"/>
    </row>
    <row r="2908" spans="2:16">
      <c r="B2908" s="93"/>
      <c r="C2908" s="93"/>
      <c r="D2908" s="93"/>
      <c r="F2908" s="93"/>
      <c r="H2908" s="93"/>
      <c r="J2908" s="93"/>
      <c r="L2908" s="93"/>
      <c r="N2908" s="93"/>
      <c r="P2908" s="93"/>
    </row>
    <row r="2909" spans="2:16">
      <c r="B2909" s="93"/>
      <c r="C2909" s="93"/>
      <c r="D2909" s="93"/>
      <c r="F2909" s="93"/>
      <c r="H2909" s="93"/>
      <c r="J2909" s="93"/>
      <c r="L2909" s="93"/>
      <c r="N2909" s="93"/>
      <c r="P2909" s="93"/>
    </row>
    <row r="2910" spans="2:16">
      <c r="B2910" s="93"/>
      <c r="C2910" s="93"/>
      <c r="D2910" s="93"/>
      <c r="F2910" s="93"/>
      <c r="H2910" s="93"/>
      <c r="J2910" s="93"/>
      <c r="L2910" s="93"/>
      <c r="N2910" s="93"/>
      <c r="P2910" s="93"/>
    </row>
    <row r="2911" spans="2:16">
      <c r="B2911" s="93"/>
      <c r="C2911" s="93"/>
      <c r="D2911" s="93"/>
      <c r="F2911" s="93"/>
      <c r="H2911" s="93"/>
      <c r="J2911" s="93"/>
      <c r="L2911" s="93"/>
      <c r="N2911" s="93"/>
      <c r="P2911" s="93"/>
    </row>
    <row r="2912" spans="2:16">
      <c r="B2912" s="93"/>
      <c r="C2912" s="93"/>
      <c r="D2912" s="93"/>
      <c r="F2912" s="93"/>
      <c r="H2912" s="93"/>
      <c r="J2912" s="93"/>
      <c r="L2912" s="93"/>
      <c r="N2912" s="93"/>
      <c r="P2912" s="93"/>
    </row>
    <row r="2913" spans="2:16">
      <c r="B2913" s="93"/>
      <c r="C2913" s="93"/>
      <c r="D2913" s="93"/>
      <c r="F2913" s="93"/>
      <c r="H2913" s="93"/>
      <c r="J2913" s="93"/>
      <c r="L2913" s="93"/>
      <c r="N2913" s="93"/>
      <c r="P2913" s="93"/>
    </row>
    <row r="2914" spans="2:16">
      <c r="B2914" s="93"/>
      <c r="C2914" s="93"/>
      <c r="D2914" s="93"/>
      <c r="F2914" s="93"/>
      <c r="H2914" s="93"/>
      <c r="J2914" s="93"/>
      <c r="L2914" s="93"/>
      <c r="N2914" s="93"/>
      <c r="P2914" s="93"/>
    </row>
    <row r="2915" spans="2:16">
      <c r="B2915" s="93"/>
      <c r="C2915" s="93"/>
      <c r="D2915" s="93"/>
      <c r="F2915" s="93"/>
      <c r="H2915" s="93"/>
      <c r="J2915" s="93"/>
      <c r="L2915" s="93"/>
      <c r="N2915" s="93"/>
      <c r="P2915" s="93"/>
    </row>
    <row r="2916" spans="2:16">
      <c r="B2916" s="93"/>
      <c r="C2916" s="93"/>
      <c r="D2916" s="93"/>
      <c r="F2916" s="93"/>
      <c r="H2916" s="93"/>
      <c r="J2916" s="93"/>
      <c r="L2916" s="93"/>
      <c r="N2916" s="93"/>
      <c r="P2916" s="93"/>
    </row>
    <row r="2917" spans="2:16">
      <c r="B2917" s="93"/>
      <c r="C2917" s="93"/>
      <c r="D2917" s="93"/>
      <c r="F2917" s="93"/>
      <c r="H2917" s="93"/>
      <c r="J2917" s="93"/>
      <c r="L2917" s="93"/>
      <c r="N2917" s="93"/>
      <c r="P2917" s="93"/>
    </row>
    <row r="2918" spans="2:16">
      <c r="B2918" s="93"/>
      <c r="C2918" s="93"/>
      <c r="D2918" s="93"/>
      <c r="F2918" s="93"/>
      <c r="H2918" s="93"/>
      <c r="J2918" s="93"/>
      <c r="L2918" s="93"/>
      <c r="N2918" s="93"/>
      <c r="P2918" s="93"/>
    </row>
    <row r="2919" spans="2:16">
      <c r="B2919" s="93"/>
      <c r="C2919" s="93"/>
      <c r="D2919" s="93"/>
      <c r="F2919" s="93"/>
      <c r="H2919" s="93"/>
      <c r="J2919" s="93"/>
      <c r="L2919" s="93"/>
      <c r="N2919" s="93"/>
      <c r="P2919" s="93"/>
    </row>
    <row r="2920" spans="2:16">
      <c r="B2920" s="93"/>
      <c r="C2920" s="93"/>
      <c r="D2920" s="93"/>
      <c r="F2920" s="93"/>
      <c r="H2920" s="93"/>
      <c r="J2920" s="93"/>
      <c r="L2920" s="93"/>
      <c r="N2920" s="93"/>
      <c r="P2920" s="93"/>
    </row>
    <row r="2921" spans="2:16">
      <c r="B2921" s="93"/>
      <c r="C2921" s="93"/>
      <c r="D2921" s="93"/>
      <c r="F2921" s="93"/>
      <c r="H2921" s="93"/>
      <c r="J2921" s="93"/>
      <c r="L2921" s="93"/>
      <c r="N2921" s="93"/>
      <c r="P2921" s="93"/>
    </row>
    <row r="2922" spans="2:16">
      <c r="B2922" s="93"/>
      <c r="C2922" s="93"/>
      <c r="D2922" s="93"/>
      <c r="F2922" s="93"/>
      <c r="H2922" s="93"/>
      <c r="J2922" s="93"/>
      <c r="L2922" s="93"/>
      <c r="N2922" s="93"/>
      <c r="P2922" s="93"/>
    </row>
    <row r="2923" spans="2:16">
      <c r="B2923" s="93"/>
      <c r="C2923" s="93"/>
      <c r="D2923" s="93"/>
      <c r="F2923" s="93"/>
      <c r="H2923" s="93"/>
      <c r="J2923" s="93"/>
      <c r="L2923" s="93"/>
      <c r="N2923" s="93"/>
      <c r="P2923" s="93"/>
    </row>
    <row r="2924" spans="2:16">
      <c r="B2924" s="93"/>
      <c r="C2924" s="93"/>
      <c r="D2924" s="93"/>
      <c r="F2924" s="93"/>
      <c r="H2924" s="93"/>
      <c r="J2924" s="93"/>
      <c r="L2924" s="93"/>
      <c r="N2924" s="93"/>
      <c r="P2924" s="93"/>
    </row>
    <row r="2925" spans="2:16">
      <c r="B2925" s="93"/>
      <c r="C2925" s="93"/>
      <c r="D2925" s="93"/>
      <c r="F2925" s="93"/>
      <c r="H2925" s="93"/>
      <c r="J2925" s="93"/>
      <c r="L2925" s="93"/>
      <c r="N2925" s="93"/>
      <c r="P2925" s="93"/>
    </row>
    <row r="2926" spans="2:16">
      <c r="B2926" s="93"/>
      <c r="C2926" s="93"/>
      <c r="D2926" s="93"/>
      <c r="F2926" s="93"/>
      <c r="H2926" s="93"/>
      <c r="J2926" s="93"/>
      <c r="L2926" s="93"/>
      <c r="N2926" s="93"/>
      <c r="P2926" s="93"/>
    </row>
    <row r="2927" spans="2:16">
      <c r="B2927" s="93"/>
      <c r="C2927" s="93"/>
      <c r="D2927" s="93"/>
      <c r="F2927" s="93"/>
      <c r="H2927" s="93"/>
      <c r="J2927" s="93"/>
      <c r="L2927" s="93"/>
      <c r="N2927" s="93"/>
      <c r="P2927" s="93"/>
    </row>
    <row r="2928" spans="2:16">
      <c r="B2928" s="93"/>
      <c r="C2928" s="93"/>
      <c r="D2928" s="93"/>
      <c r="F2928" s="93"/>
      <c r="H2928" s="93"/>
      <c r="J2928" s="93"/>
      <c r="L2928" s="93"/>
      <c r="N2928" s="93"/>
      <c r="P2928" s="93"/>
    </row>
    <row r="2929" spans="2:16">
      <c r="B2929" s="93"/>
      <c r="C2929" s="93"/>
      <c r="D2929" s="93"/>
      <c r="F2929" s="93"/>
      <c r="H2929" s="93"/>
      <c r="J2929" s="93"/>
      <c r="L2929" s="93"/>
      <c r="N2929" s="93"/>
      <c r="P2929" s="93"/>
    </row>
    <row r="2930" spans="2:16">
      <c r="B2930" s="93"/>
      <c r="C2930" s="93"/>
      <c r="D2930" s="93"/>
      <c r="F2930" s="93"/>
      <c r="H2930" s="93"/>
      <c r="J2930" s="93"/>
      <c r="L2930" s="93"/>
      <c r="N2930" s="93"/>
      <c r="P2930" s="93"/>
    </row>
    <row r="2931" spans="2:16">
      <c r="B2931" s="93"/>
      <c r="C2931" s="93"/>
      <c r="D2931" s="93"/>
      <c r="F2931" s="93"/>
      <c r="H2931" s="93"/>
      <c r="J2931" s="93"/>
      <c r="L2931" s="93"/>
      <c r="N2931" s="93"/>
      <c r="P2931" s="93"/>
    </row>
    <row r="2932" spans="2:16">
      <c r="B2932" s="93"/>
      <c r="C2932" s="93"/>
      <c r="D2932" s="93"/>
      <c r="F2932" s="93"/>
      <c r="H2932" s="93"/>
      <c r="J2932" s="93"/>
      <c r="L2932" s="93"/>
      <c r="N2932" s="93"/>
      <c r="P2932" s="93"/>
    </row>
    <row r="2933" spans="2:16">
      <c r="B2933" s="93"/>
      <c r="C2933" s="93"/>
      <c r="D2933" s="93"/>
      <c r="F2933" s="93"/>
      <c r="H2933" s="93"/>
      <c r="J2933" s="93"/>
      <c r="L2933" s="93"/>
      <c r="N2933" s="93"/>
      <c r="P2933" s="93"/>
    </row>
    <row r="2934" spans="2:16">
      <c r="B2934" s="93"/>
      <c r="C2934" s="93"/>
      <c r="D2934" s="93"/>
      <c r="F2934" s="93"/>
      <c r="H2934" s="93"/>
      <c r="J2934" s="93"/>
      <c r="L2934" s="93"/>
      <c r="N2934" s="93"/>
      <c r="P2934" s="93"/>
    </row>
    <row r="2935" spans="2:16">
      <c r="B2935" s="93"/>
      <c r="C2935" s="93"/>
      <c r="D2935" s="93"/>
      <c r="F2935" s="93"/>
      <c r="H2935" s="93"/>
      <c r="J2935" s="93"/>
      <c r="L2935" s="93"/>
      <c r="N2935" s="93"/>
      <c r="P2935" s="93"/>
    </row>
    <row r="2936" spans="2:16">
      <c r="B2936" s="93"/>
      <c r="C2936" s="93"/>
      <c r="D2936" s="93"/>
      <c r="F2936" s="93"/>
      <c r="H2936" s="93"/>
      <c r="J2936" s="93"/>
      <c r="L2936" s="93"/>
      <c r="N2936" s="93"/>
      <c r="P2936" s="93"/>
    </row>
    <row r="2937" spans="2:16">
      <c r="B2937" s="93"/>
      <c r="C2937" s="93"/>
      <c r="D2937" s="93"/>
      <c r="F2937" s="93"/>
      <c r="H2937" s="93"/>
      <c r="J2937" s="93"/>
      <c r="L2937" s="93"/>
      <c r="N2937" s="93"/>
      <c r="P2937" s="93"/>
    </row>
    <row r="2938" spans="2:16">
      <c r="B2938" s="93"/>
      <c r="C2938" s="93"/>
      <c r="D2938" s="93"/>
      <c r="F2938" s="93"/>
      <c r="H2938" s="93"/>
      <c r="J2938" s="93"/>
      <c r="L2938" s="93"/>
      <c r="N2938" s="93"/>
      <c r="P2938" s="93"/>
    </row>
    <row r="2939" spans="2:16">
      <c r="B2939" s="93"/>
      <c r="C2939" s="93"/>
      <c r="D2939" s="93"/>
      <c r="F2939" s="93"/>
      <c r="H2939" s="93"/>
      <c r="J2939" s="93"/>
      <c r="L2939" s="93"/>
      <c r="N2939" s="93"/>
      <c r="P2939" s="93"/>
    </row>
    <row r="2940" spans="2:16">
      <c r="B2940" s="93"/>
      <c r="C2940" s="93"/>
      <c r="D2940" s="93"/>
      <c r="F2940" s="93"/>
      <c r="H2940" s="93"/>
      <c r="J2940" s="93"/>
      <c r="L2940" s="93"/>
      <c r="N2940" s="93"/>
      <c r="P2940" s="93"/>
    </row>
    <row r="2941" spans="2:16">
      <c r="B2941" s="93"/>
      <c r="C2941" s="93"/>
      <c r="D2941" s="93"/>
      <c r="F2941" s="93"/>
      <c r="H2941" s="93"/>
      <c r="J2941" s="93"/>
      <c r="L2941" s="93"/>
      <c r="N2941" s="93"/>
      <c r="P2941" s="93"/>
    </row>
    <row r="2942" spans="2:16">
      <c r="B2942" s="93"/>
      <c r="C2942" s="93"/>
      <c r="D2942" s="93"/>
      <c r="F2942" s="93"/>
      <c r="H2942" s="93"/>
      <c r="J2942" s="93"/>
      <c r="L2942" s="93"/>
      <c r="N2942" s="93"/>
      <c r="P2942" s="93"/>
    </row>
    <row r="2943" spans="2:16">
      <c r="B2943" s="93"/>
      <c r="C2943" s="93"/>
      <c r="D2943" s="93"/>
      <c r="F2943" s="93"/>
      <c r="H2943" s="93"/>
      <c r="J2943" s="93"/>
      <c r="L2943" s="93"/>
      <c r="N2943" s="93"/>
      <c r="P2943" s="93"/>
    </row>
    <row r="2944" spans="2:16">
      <c r="B2944" s="93"/>
      <c r="C2944" s="93"/>
      <c r="D2944" s="93"/>
      <c r="F2944" s="93"/>
      <c r="H2944" s="93"/>
      <c r="J2944" s="93"/>
      <c r="L2944" s="93"/>
      <c r="N2944" s="93"/>
      <c r="P2944" s="93"/>
    </row>
    <row r="2945" spans="2:16">
      <c r="B2945" s="93"/>
      <c r="C2945" s="93"/>
      <c r="D2945" s="93"/>
      <c r="F2945" s="93"/>
      <c r="H2945" s="93"/>
      <c r="J2945" s="93"/>
      <c r="L2945" s="93"/>
      <c r="N2945" s="93"/>
      <c r="P2945" s="93"/>
    </row>
    <row r="2946" spans="2:16">
      <c r="B2946" s="93"/>
      <c r="C2946" s="93"/>
      <c r="D2946" s="93"/>
      <c r="F2946" s="93"/>
      <c r="H2946" s="93"/>
      <c r="J2946" s="93"/>
      <c r="L2946" s="93"/>
      <c r="N2946" s="93"/>
      <c r="P2946" s="93"/>
    </row>
    <row r="2947" spans="2:16">
      <c r="B2947" s="93"/>
      <c r="C2947" s="93"/>
      <c r="D2947" s="93"/>
      <c r="F2947" s="93"/>
      <c r="H2947" s="93"/>
      <c r="J2947" s="93"/>
      <c r="L2947" s="93"/>
      <c r="N2947" s="93"/>
      <c r="P2947" s="93"/>
    </row>
    <row r="2948" spans="2:16">
      <c r="B2948" s="93"/>
      <c r="C2948" s="93"/>
      <c r="D2948" s="93"/>
      <c r="F2948" s="93"/>
      <c r="H2948" s="93"/>
      <c r="J2948" s="93"/>
      <c r="L2948" s="93"/>
      <c r="N2948" s="93"/>
      <c r="P2948" s="93"/>
    </row>
    <row r="2949" spans="2:16">
      <c r="B2949" s="93"/>
      <c r="C2949" s="93"/>
      <c r="D2949" s="93"/>
      <c r="F2949" s="93"/>
      <c r="H2949" s="93"/>
      <c r="J2949" s="93"/>
      <c r="L2949" s="93"/>
      <c r="N2949" s="93"/>
      <c r="P2949" s="93"/>
    </row>
    <row r="2950" spans="2:16">
      <c r="B2950" s="93"/>
      <c r="C2950" s="93"/>
      <c r="D2950" s="93"/>
      <c r="F2950" s="93"/>
      <c r="H2950" s="93"/>
      <c r="J2950" s="93"/>
      <c r="L2950" s="93"/>
      <c r="N2950" s="93"/>
      <c r="P2950" s="93"/>
    </row>
    <row r="2951" spans="2:16">
      <c r="B2951" s="93"/>
      <c r="C2951" s="93"/>
      <c r="D2951" s="93"/>
      <c r="F2951" s="93"/>
      <c r="H2951" s="93"/>
      <c r="J2951" s="93"/>
      <c r="L2951" s="93"/>
      <c r="N2951" s="93"/>
      <c r="P2951" s="93"/>
    </row>
    <row r="2952" spans="2:16">
      <c r="B2952" s="93"/>
      <c r="C2952" s="93"/>
      <c r="D2952" s="93"/>
      <c r="F2952" s="93"/>
      <c r="H2952" s="93"/>
      <c r="J2952" s="93"/>
      <c r="L2952" s="93"/>
      <c r="N2952" s="93"/>
      <c r="P2952" s="93"/>
    </row>
    <row r="2953" spans="2:16">
      <c r="B2953" s="93"/>
      <c r="C2953" s="93"/>
      <c r="D2953" s="93"/>
      <c r="F2953" s="93"/>
      <c r="H2953" s="93"/>
      <c r="J2953" s="93"/>
      <c r="L2953" s="93"/>
      <c r="N2953" s="93"/>
      <c r="P2953" s="93"/>
    </row>
    <row r="2954" spans="2:16">
      <c r="B2954" s="93"/>
      <c r="C2954" s="93"/>
      <c r="D2954" s="93"/>
      <c r="F2954" s="93"/>
      <c r="H2954" s="93"/>
      <c r="J2954" s="93"/>
      <c r="L2954" s="93"/>
      <c r="N2954" s="93"/>
      <c r="P2954" s="93"/>
    </row>
    <row r="2955" spans="2:16">
      <c r="B2955" s="93"/>
      <c r="C2955" s="93"/>
      <c r="D2955" s="93"/>
      <c r="F2955" s="93"/>
      <c r="H2955" s="93"/>
      <c r="J2955" s="93"/>
      <c r="L2955" s="93"/>
      <c r="N2955" s="93"/>
      <c r="P2955" s="93"/>
    </row>
    <row r="2956" spans="2:16">
      <c r="B2956" s="93"/>
      <c r="C2956" s="93"/>
      <c r="D2956" s="93"/>
      <c r="F2956" s="93"/>
      <c r="H2956" s="93"/>
      <c r="J2956" s="93"/>
      <c r="L2956" s="93"/>
      <c r="N2956" s="93"/>
      <c r="P2956" s="93"/>
    </row>
    <row r="2957" spans="2:16">
      <c r="B2957" s="93"/>
      <c r="C2957" s="93"/>
      <c r="D2957" s="93"/>
      <c r="F2957" s="93"/>
      <c r="H2957" s="93"/>
      <c r="J2957" s="93"/>
      <c r="L2957" s="93"/>
      <c r="N2957" s="93"/>
      <c r="P2957" s="93"/>
    </row>
    <row r="2958" spans="2:16">
      <c r="B2958" s="93"/>
      <c r="C2958" s="93"/>
      <c r="D2958" s="93"/>
      <c r="F2958" s="93"/>
      <c r="H2958" s="93"/>
      <c r="J2958" s="93"/>
      <c r="L2958" s="93"/>
      <c r="N2958" s="93"/>
      <c r="P2958" s="93"/>
    </row>
    <row r="2959" spans="2:16">
      <c r="B2959" s="93"/>
      <c r="C2959" s="93"/>
      <c r="D2959" s="93"/>
      <c r="F2959" s="93"/>
      <c r="H2959" s="93"/>
      <c r="J2959" s="93"/>
      <c r="L2959" s="93"/>
      <c r="N2959" s="93"/>
      <c r="P2959" s="93"/>
    </row>
    <row r="2960" spans="2:16">
      <c r="B2960" s="93"/>
      <c r="C2960" s="93"/>
      <c r="D2960" s="93"/>
      <c r="F2960" s="93"/>
      <c r="H2960" s="93"/>
      <c r="J2960" s="93"/>
      <c r="L2960" s="93"/>
      <c r="N2960" s="93"/>
      <c r="P2960" s="93"/>
    </row>
    <row r="2961" spans="2:16">
      <c r="B2961" s="93"/>
      <c r="C2961" s="93"/>
      <c r="D2961" s="93"/>
      <c r="F2961" s="93"/>
      <c r="H2961" s="93"/>
      <c r="J2961" s="93"/>
      <c r="L2961" s="93"/>
      <c r="N2961" s="93"/>
      <c r="P2961" s="93"/>
    </row>
    <row r="2962" spans="2:16">
      <c r="B2962" s="93"/>
      <c r="C2962" s="93"/>
      <c r="D2962" s="93"/>
      <c r="F2962" s="93"/>
      <c r="H2962" s="93"/>
      <c r="J2962" s="93"/>
      <c r="L2962" s="93"/>
      <c r="N2962" s="93"/>
      <c r="P2962" s="93"/>
    </row>
    <row r="2963" spans="2:16">
      <c r="B2963" s="93"/>
      <c r="C2963" s="93"/>
      <c r="D2963" s="93"/>
      <c r="F2963" s="93"/>
      <c r="H2963" s="93"/>
      <c r="J2963" s="93"/>
      <c r="L2963" s="93"/>
      <c r="N2963" s="93"/>
      <c r="P2963" s="93"/>
    </row>
    <row r="2964" spans="2:16">
      <c r="B2964" s="93"/>
      <c r="C2964" s="93"/>
      <c r="D2964" s="93"/>
      <c r="F2964" s="93"/>
      <c r="H2964" s="93"/>
      <c r="J2964" s="93"/>
      <c r="L2964" s="93"/>
      <c r="N2964" s="93"/>
      <c r="P2964" s="93"/>
    </row>
    <row r="2965" spans="2:16">
      <c r="B2965" s="93"/>
      <c r="C2965" s="93"/>
      <c r="D2965" s="93"/>
      <c r="F2965" s="93"/>
      <c r="H2965" s="93"/>
      <c r="J2965" s="93"/>
      <c r="L2965" s="93"/>
      <c r="N2965" s="93"/>
      <c r="P2965" s="93"/>
    </row>
    <row r="2966" spans="2:16">
      <c r="B2966" s="93"/>
      <c r="C2966" s="93"/>
      <c r="D2966" s="93"/>
      <c r="F2966" s="93"/>
      <c r="H2966" s="93"/>
      <c r="J2966" s="93"/>
      <c r="L2966" s="93"/>
      <c r="N2966" s="93"/>
      <c r="P2966" s="93"/>
    </row>
    <row r="2967" spans="2:16">
      <c r="B2967" s="93"/>
      <c r="C2967" s="93"/>
      <c r="D2967" s="93"/>
      <c r="F2967" s="93"/>
      <c r="H2967" s="93"/>
      <c r="J2967" s="93"/>
      <c r="L2967" s="93"/>
      <c r="N2967" s="93"/>
      <c r="P2967" s="93"/>
    </row>
    <row r="2968" spans="2:16">
      <c r="B2968" s="93"/>
      <c r="C2968" s="93"/>
      <c r="D2968" s="93"/>
      <c r="F2968" s="93"/>
      <c r="H2968" s="93"/>
      <c r="J2968" s="93"/>
      <c r="L2968" s="93"/>
      <c r="N2968" s="93"/>
      <c r="P2968" s="93"/>
    </row>
    <row r="2969" spans="2:16">
      <c r="B2969" s="93"/>
      <c r="C2969" s="93"/>
      <c r="D2969" s="93"/>
      <c r="F2969" s="93"/>
      <c r="H2969" s="93"/>
      <c r="J2969" s="93"/>
      <c r="L2969" s="93"/>
      <c r="N2969" s="93"/>
      <c r="P2969" s="93"/>
    </row>
    <row r="2970" spans="2:16">
      <c r="B2970" s="93"/>
      <c r="C2970" s="93"/>
      <c r="D2970" s="93"/>
      <c r="F2970" s="93"/>
      <c r="H2970" s="93"/>
      <c r="J2970" s="93"/>
      <c r="L2970" s="93"/>
      <c r="N2970" s="93"/>
      <c r="P2970" s="93"/>
    </row>
    <row r="2971" spans="2:16">
      <c r="B2971" s="93"/>
      <c r="C2971" s="93"/>
      <c r="D2971" s="93"/>
      <c r="F2971" s="93"/>
      <c r="H2971" s="93"/>
      <c r="J2971" s="93"/>
      <c r="L2971" s="93"/>
      <c r="N2971" s="93"/>
      <c r="P2971" s="93"/>
    </row>
    <row r="2972" spans="2:16">
      <c r="B2972" s="93"/>
      <c r="C2972" s="93"/>
      <c r="D2972" s="93"/>
      <c r="F2972" s="93"/>
      <c r="H2972" s="93"/>
      <c r="J2972" s="93"/>
      <c r="L2972" s="93"/>
      <c r="N2972" s="93"/>
      <c r="P2972" s="93"/>
    </row>
    <row r="2973" spans="2:16">
      <c r="B2973" s="93"/>
      <c r="C2973" s="93"/>
      <c r="D2973" s="93"/>
      <c r="F2973" s="93"/>
      <c r="H2973" s="93"/>
      <c r="J2973" s="93"/>
      <c r="L2973" s="93"/>
      <c r="N2973" s="93"/>
      <c r="P2973" s="93"/>
    </row>
    <row r="2974" spans="2:16">
      <c r="B2974" s="93"/>
      <c r="C2974" s="93"/>
      <c r="D2974" s="93"/>
      <c r="F2974" s="93"/>
      <c r="H2974" s="93"/>
      <c r="J2974" s="93"/>
      <c r="L2974" s="93"/>
      <c r="N2974" s="93"/>
      <c r="P2974" s="93"/>
    </row>
    <row r="2975" spans="2:16">
      <c r="B2975" s="93"/>
      <c r="C2975" s="93"/>
      <c r="D2975" s="93"/>
      <c r="F2975" s="93"/>
      <c r="H2975" s="93"/>
      <c r="J2975" s="93"/>
      <c r="L2975" s="93"/>
      <c r="N2975" s="93"/>
      <c r="P2975" s="93"/>
    </row>
    <row r="2976" spans="2:16">
      <c r="B2976" s="93"/>
      <c r="C2976" s="93"/>
      <c r="D2976" s="93"/>
      <c r="F2976" s="93"/>
      <c r="H2976" s="93"/>
      <c r="J2976" s="93"/>
      <c r="L2976" s="93"/>
      <c r="N2976" s="93"/>
      <c r="P2976" s="93"/>
    </row>
    <row r="2977" spans="2:16">
      <c r="B2977" s="93"/>
      <c r="C2977" s="93"/>
      <c r="D2977" s="93"/>
      <c r="F2977" s="93"/>
      <c r="H2977" s="93"/>
      <c r="J2977" s="93"/>
      <c r="L2977" s="93"/>
      <c r="N2977" s="93"/>
      <c r="P2977" s="93"/>
    </row>
    <row r="2978" spans="2:16">
      <c r="B2978" s="93"/>
      <c r="C2978" s="93"/>
      <c r="D2978" s="93"/>
      <c r="F2978" s="93"/>
      <c r="H2978" s="93"/>
      <c r="J2978" s="93"/>
      <c r="L2978" s="93"/>
      <c r="N2978" s="93"/>
      <c r="P2978" s="93"/>
    </row>
    <row r="2979" spans="2:16">
      <c r="B2979" s="93"/>
      <c r="C2979" s="93"/>
      <c r="D2979" s="93"/>
      <c r="F2979" s="93"/>
      <c r="H2979" s="93"/>
      <c r="J2979" s="93"/>
      <c r="L2979" s="93"/>
      <c r="N2979" s="93"/>
      <c r="P2979" s="93"/>
    </row>
    <row r="2980" spans="2:16">
      <c r="B2980" s="93"/>
      <c r="C2980" s="93"/>
      <c r="D2980" s="93"/>
      <c r="F2980" s="93"/>
      <c r="H2980" s="93"/>
      <c r="J2980" s="93"/>
      <c r="L2980" s="93"/>
      <c r="N2980" s="93"/>
      <c r="P2980" s="93"/>
    </row>
    <row r="2981" spans="2:16">
      <c r="B2981" s="93"/>
      <c r="C2981" s="93"/>
      <c r="D2981" s="93"/>
      <c r="F2981" s="93"/>
      <c r="H2981" s="93"/>
      <c r="J2981" s="93"/>
      <c r="L2981" s="93"/>
      <c r="N2981" s="93"/>
      <c r="P2981" s="93"/>
    </row>
    <row r="2982" spans="2:16">
      <c r="B2982" s="93"/>
      <c r="C2982" s="93"/>
      <c r="D2982" s="93"/>
      <c r="F2982" s="93"/>
      <c r="H2982" s="93"/>
      <c r="J2982" s="93"/>
      <c r="L2982" s="93"/>
      <c r="N2982" s="93"/>
      <c r="P2982" s="93"/>
    </row>
    <row r="2983" spans="2:16">
      <c r="B2983" s="93"/>
      <c r="C2983" s="93"/>
      <c r="D2983" s="93"/>
      <c r="F2983" s="93"/>
      <c r="H2983" s="93"/>
      <c r="J2983" s="93"/>
      <c r="L2983" s="93"/>
      <c r="N2983" s="93"/>
      <c r="P2983" s="93"/>
    </row>
    <row r="2984" spans="2:16">
      <c r="B2984" s="93"/>
      <c r="C2984" s="93"/>
      <c r="D2984" s="93"/>
      <c r="F2984" s="93"/>
      <c r="H2984" s="93"/>
      <c r="J2984" s="93"/>
      <c r="L2984" s="93"/>
      <c r="N2984" s="93"/>
      <c r="P2984" s="93"/>
    </row>
    <row r="2985" spans="2:16">
      <c r="B2985" s="93"/>
      <c r="C2985" s="93"/>
      <c r="D2985" s="93"/>
      <c r="F2985" s="93"/>
      <c r="H2985" s="93"/>
      <c r="J2985" s="93"/>
      <c r="L2985" s="93"/>
      <c r="N2985" s="93"/>
      <c r="P2985" s="93"/>
    </row>
    <row r="2986" spans="2:16">
      <c r="B2986" s="93"/>
      <c r="C2986" s="93"/>
      <c r="D2986" s="93"/>
      <c r="F2986" s="93"/>
      <c r="H2986" s="93"/>
      <c r="J2986" s="93"/>
      <c r="L2986" s="93"/>
      <c r="N2986" s="93"/>
      <c r="P2986" s="93"/>
    </row>
    <row r="2987" spans="2:16">
      <c r="B2987" s="93"/>
      <c r="C2987" s="93"/>
      <c r="D2987" s="93"/>
      <c r="F2987" s="93"/>
      <c r="H2987" s="93"/>
      <c r="J2987" s="93"/>
      <c r="L2987" s="93"/>
      <c r="N2987" s="93"/>
      <c r="P2987" s="93"/>
    </row>
    <row r="2988" spans="2:16">
      <c r="B2988" s="93"/>
      <c r="C2988" s="93"/>
      <c r="D2988" s="93"/>
      <c r="F2988" s="93"/>
      <c r="H2988" s="93"/>
      <c r="J2988" s="93"/>
      <c r="L2988" s="93"/>
      <c r="N2988" s="93"/>
      <c r="P2988" s="93"/>
    </row>
    <row r="2989" spans="2:16">
      <c r="B2989" s="93"/>
      <c r="C2989" s="93"/>
      <c r="D2989" s="93"/>
      <c r="F2989" s="93"/>
      <c r="H2989" s="93"/>
      <c r="J2989" s="93"/>
      <c r="L2989" s="93"/>
      <c r="N2989" s="93"/>
      <c r="P2989" s="93"/>
    </row>
    <row r="2990" spans="2:16">
      <c r="B2990" s="93"/>
      <c r="C2990" s="93"/>
      <c r="D2990" s="93"/>
      <c r="F2990" s="93"/>
      <c r="H2990" s="93"/>
      <c r="J2990" s="93"/>
      <c r="L2990" s="93"/>
      <c r="N2990" s="93"/>
      <c r="P2990" s="93"/>
    </row>
    <row r="2991" spans="2:16">
      <c r="B2991" s="93"/>
      <c r="C2991" s="93"/>
      <c r="D2991" s="93"/>
      <c r="F2991" s="93"/>
      <c r="H2991" s="93"/>
      <c r="J2991" s="93"/>
      <c r="L2991" s="93"/>
      <c r="N2991" s="93"/>
      <c r="P2991" s="93"/>
    </row>
    <row r="2992" spans="2:16">
      <c r="B2992" s="93"/>
      <c r="C2992" s="93"/>
      <c r="D2992" s="93"/>
      <c r="F2992" s="93"/>
      <c r="H2992" s="93"/>
      <c r="J2992" s="93"/>
      <c r="L2992" s="93"/>
      <c r="N2992" s="93"/>
      <c r="P2992" s="93"/>
    </row>
    <row r="2993" spans="2:16">
      <c r="B2993" s="93"/>
      <c r="C2993" s="93"/>
      <c r="D2993" s="93"/>
      <c r="F2993" s="93"/>
      <c r="H2993" s="93"/>
      <c r="J2993" s="93"/>
      <c r="L2993" s="93"/>
      <c r="N2993" s="93"/>
      <c r="P2993" s="93"/>
    </row>
    <row r="2994" spans="2:16">
      <c r="B2994" s="93"/>
      <c r="C2994" s="93"/>
      <c r="D2994" s="93"/>
      <c r="F2994" s="93"/>
      <c r="H2994" s="93"/>
      <c r="J2994" s="93"/>
      <c r="L2994" s="93"/>
      <c r="N2994" s="93"/>
      <c r="P2994" s="93"/>
    </row>
    <row r="2995" spans="2:16">
      <c r="B2995" s="93"/>
      <c r="C2995" s="93"/>
      <c r="D2995" s="93"/>
      <c r="F2995" s="93"/>
      <c r="H2995" s="93"/>
      <c r="J2995" s="93"/>
      <c r="L2995" s="93"/>
      <c r="N2995" s="93"/>
      <c r="P2995" s="93"/>
    </row>
    <row r="2996" spans="2:16">
      <c r="B2996" s="93"/>
      <c r="C2996" s="93"/>
      <c r="D2996" s="93"/>
      <c r="F2996" s="93"/>
      <c r="H2996" s="93"/>
      <c r="J2996" s="93"/>
      <c r="L2996" s="93"/>
      <c r="N2996" s="93"/>
      <c r="P2996" s="93"/>
    </row>
    <row r="2997" spans="2:16">
      <c r="B2997" s="93"/>
      <c r="C2997" s="93"/>
      <c r="D2997" s="93"/>
      <c r="F2997" s="93"/>
      <c r="H2997" s="93"/>
      <c r="J2997" s="93"/>
      <c r="L2997" s="93"/>
      <c r="N2997" s="93"/>
      <c r="P2997" s="93"/>
    </row>
    <row r="2998" spans="2:16">
      <c r="B2998" s="93"/>
      <c r="C2998" s="93"/>
      <c r="D2998" s="93"/>
      <c r="F2998" s="93"/>
      <c r="H2998" s="93"/>
      <c r="J2998" s="93"/>
      <c r="L2998" s="93"/>
      <c r="N2998" s="93"/>
      <c r="P2998" s="93"/>
    </row>
    <row r="2999" spans="2:16">
      <c r="B2999" s="93"/>
      <c r="C2999" s="93"/>
      <c r="D2999" s="93"/>
      <c r="F2999" s="93"/>
      <c r="H2999" s="93"/>
      <c r="J2999" s="93"/>
      <c r="L2999" s="93"/>
      <c r="N2999" s="93"/>
      <c r="P2999" s="93"/>
    </row>
    <row r="3000" spans="2:16">
      <c r="B3000" s="93"/>
      <c r="C3000" s="93"/>
      <c r="D3000" s="93"/>
      <c r="F3000" s="93"/>
      <c r="H3000" s="93"/>
      <c r="J3000" s="93"/>
      <c r="L3000" s="93"/>
      <c r="N3000" s="93"/>
      <c r="P3000" s="93"/>
    </row>
    <row r="3001" spans="2:16">
      <c r="B3001" s="93"/>
      <c r="C3001" s="93"/>
      <c r="D3001" s="93"/>
      <c r="F3001" s="93"/>
      <c r="H3001" s="93"/>
      <c r="J3001" s="93"/>
      <c r="L3001" s="93"/>
      <c r="N3001" s="93"/>
      <c r="P3001" s="93"/>
    </row>
    <row r="3002" spans="2:16">
      <c r="B3002" s="93"/>
      <c r="C3002" s="93"/>
      <c r="D3002" s="93"/>
      <c r="F3002" s="93"/>
      <c r="H3002" s="93"/>
      <c r="J3002" s="93"/>
      <c r="L3002" s="93"/>
      <c r="N3002" s="93"/>
      <c r="P3002" s="93"/>
    </row>
    <row r="3003" spans="2:16">
      <c r="B3003" s="93"/>
      <c r="C3003" s="93"/>
      <c r="D3003" s="93"/>
      <c r="F3003" s="93"/>
      <c r="H3003" s="93"/>
      <c r="J3003" s="93"/>
      <c r="L3003" s="93"/>
      <c r="N3003" s="93"/>
      <c r="P3003" s="93"/>
    </row>
    <row r="3004" spans="2:16">
      <c r="B3004" s="93"/>
      <c r="C3004" s="93"/>
      <c r="D3004" s="93"/>
      <c r="F3004" s="93"/>
      <c r="H3004" s="93"/>
      <c r="J3004" s="93"/>
      <c r="L3004" s="93"/>
      <c r="N3004" s="93"/>
      <c r="P3004" s="93"/>
    </row>
    <row r="3005" spans="2:16">
      <c r="B3005" s="93"/>
      <c r="C3005" s="93"/>
      <c r="D3005" s="93"/>
      <c r="F3005" s="93"/>
      <c r="H3005" s="93"/>
      <c r="J3005" s="93"/>
      <c r="L3005" s="93"/>
      <c r="N3005" s="93"/>
      <c r="P3005" s="93"/>
    </row>
    <row r="3006" spans="2:16">
      <c r="B3006" s="93"/>
      <c r="C3006" s="93"/>
      <c r="D3006" s="93"/>
      <c r="F3006" s="93"/>
      <c r="H3006" s="93"/>
      <c r="J3006" s="93"/>
      <c r="L3006" s="93"/>
      <c r="N3006" s="93"/>
      <c r="P3006" s="93"/>
    </row>
    <row r="3007" spans="2:16">
      <c r="B3007" s="93"/>
      <c r="C3007" s="93"/>
      <c r="D3007" s="93"/>
      <c r="F3007" s="93"/>
      <c r="H3007" s="93"/>
      <c r="J3007" s="93"/>
      <c r="L3007" s="93"/>
      <c r="N3007" s="93"/>
      <c r="P3007" s="93"/>
    </row>
    <row r="3008" spans="2:16">
      <c r="B3008" s="93"/>
      <c r="C3008" s="93"/>
      <c r="D3008" s="93"/>
      <c r="F3008" s="93"/>
      <c r="H3008" s="93"/>
      <c r="J3008" s="93"/>
      <c r="L3008" s="93"/>
      <c r="N3008" s="93"/>
      <c r="P3008" s="93"/>
    </row>
    <row r="3009" spans="2:16">
      <c r="B3009" s="93"/>
      <c r="C3009" s="93"/>
      <c r="D3009" s="93"/>
      <c r="F3009" s="93"/>
      <c r="H3009" s="93"/>
      <c r="J3009" s="93"/>
      <c r="L3009" s="93"/>
      <c r="N3009" s="93"/>
      <c r="P3009" s="93"/>
    </row>
    <row r="3010" spans="2:16">
      <c r="B3010" s="93"/>
      <c r="C3010" s="93"/>
      <c r="D3010" s="93"/>
      <c r="F3010" s="93"/>
      <c r="H3010" s="93"/>
      <c r="J3010" s="93"/>
      <c r="L3010" s="93"/>
      <c r="N3010" s="93"/>
      <c r="P3010" s="93"/>
    </row>
    <row r="3011" spans="2:16">
      <c r="B3011" s="93"/>
      <c r="C3011" s="93"/>
      <c r="D3011" s="93"/>
      <c r="F3011" s="93"/>
      <c r="H3011" s="93"/>
      <c r="J3011" s="93"/>
      <c r="L3011" s="93"/>
      <c r="N3011" s="93"/>
      <c r="P3011" s="93"/>
    </row>
    <row r="3012" spans="2:16">
      <c r="B3012" s="93"/>
      <c r="C3012" s="93"/>
      <c r="D3012" s="93"/>
      <c r="F3012" s="93"/>
      <c r="H3012" s="93"/>
      <c r="J3012" s="93"/>
      <c r="L3012" s="93"/>
      <c r="N3012" s="93"/>
      <c r="P3012" s="93"/>
    </row>
    <row r="3013" spans="2:16">
      <c r="B3013" s="93"/>
      <c r="C3013" s="93"/>
      <c r="D3013" s="93"/>
      <c r="F3013" s="93"/>
      <c r="H3013" s="93"/>
      <c r="J3013" s="93"/>
      <c r="L3013" s="93"/>
      <c r="N3013" s="93"/>
      <c r="P3013" s="93"/>
    </row>
    <row r="3014" spans="2:16">
      <c r="B3014" s="93"/>
      <c r="C3014" s="93"/>
      <c r="D3014" s="93"/>
      <c r="F3014" s="93"/>
      <c r="H3014" s="93"/>
      <c r="J3014" s="93"/>
      <c r="L3014" s="93"/>
      <c r="N3014" s="93"/>
      <c r="P3014" s="93"/>
    </row>
    <row r="3015" spans="2:16">
      <c r="B3015" s="93"/>
      <c r="C3015" s="93"/>
      <c r="D3015" s="93"/>
      <c r="F3015" s="93"/>
      <c r="H3015" s="93"/>
      <c r="J3015" s="93"/>
      <c r="L3015" s="93"/>
      <c r="N3015" s="93"/>
      <c r="P3015" s="93"/>
    </row>
    <row r="3016" spans="2:16">
      <c r="B3016" s="93"/>
      <c r="C3016" s="93"/>
      <c r="D3016" s="93"/>
      <c r="F3016" s="93"/>
      <c r="H3016" s="93"/>
      <c r="J3016" s="93"/>
      <c r="L3016" s="93"/>
      <c r="N3016" s="93"/>
      <c r="P3016" s="93"/>
    </row>
    <row r="3017" spans="2:16">
      <c r="B3017" s="93"/>
      <c r="C3017" s="93"/>
      <c r="D3017" s="93"/>
      <c r="F3017" s="93"/>
      <c r="H3017" s="93"/>
      <c r="J3017" s="93"/>
      <c r="L3017" s="93"/>
      <c r="N3017" s="93"/>
      <c r="P3017" s="93"/>
    </row>
    <row r="3018" spans="2:16">
      <c r="B3018" s="93"/>
      <c r="C3018" s="93"/>
      <c r="D3018" s="93"/>
      <c r="F3018" s="93"/>
      <c r="H3018" s="93"/>
      <c r="J3018" s="93"/>
      <c r="L3018" s="93"/>
      <c r="N3018" s="93"/>
      <c r="P3018" s="93"/>
    </row>
    <row r="3019" spans="2:16">
      <c r="B3019" s="93"/>
      <c r="C3019" s="93"/>
      <c r="D3019" s="93"/>
      <c r="F3019" s="93"/>
      <c r="H3019" s="93"/>
      <c r="J3019" s="93"/>
      <c r="L3019" s="93"/>
      <c r="N3019" s="93"/>
      <c r="P3019" s="93"/>
    </row>
    <row r="3020" spans="2:16">
      <c r="B3020" s="93"/>
      <c r="C3020" s="93"/>
      <c r="D3020" s="93"/>
      <c r="F3020" s="93"/>
      <c r="H3020" s="93"/>
      <c r="J3020" s="93"/>
      <c r="L3020" s="93"/>
      <c r="N3020" s="93"/>
      <c r="P3020" s="93"/>
    </row>
    <row r="3021" spans="2:16">
      <c r="B3021" s="93"/>
      <c r="C3021" s="93"/>
      <c r="D3021" s="93"/>
      <c r="F3021" s="93"/>
      <c r="H3021" s="93"/>
      <c r="J3021" s="93"/>
      <c r="L3021" s="93"/>
      <c r="N3021" s="93"/>
      <c r="P3021" s="93"/>
    </row>
    <row r="3022" spans="2:16">
      <c r="B3022" s="93"/>
      <c r="C3022" s="93"/>
      <c r="D3022" s="93"/>
      <c r="F3022" s="93"/>
      <c r="H3022" s="93"/>
      <c r="J3022" s="93"/>
      <c r="L3022" s="93"/>
      <c r="N3022" s="93"/>
      <c r="P3022" s="93"/>
    </row>
    <row r="3023" spans="2:16">
      <c r="B3023" s="93"/>
      <c r="C3023" s="93"/>
      <c r="D3023" s="93"/>
      <c r="F3023" s="93"/>
      <c r="H3023" s="93"/>
      <c r="J3023" s="93"/>
      <c r="L3023" s="93"/>
      <c r="N3023" s="93"/>
      <c r="P3023" s="93"/>
    </row>
    <row r="3024" spans="2:16">
      <c r="B3024" s="93"/>
      <c r="C3024" s="93"/>
      <c r="D3024" s="93"/>
      <c r="F3024" s="93"/>
      <c r="H3024" s="93"/>
      <c r="J3024" s="93"/>
      <c r="L3024" s="93"/>
      <c r="N3024" s="93"/>
      <c r="P3024" s="93"/>
    </row>
    <row r="3025" spans="2:16">
      <c r="B3025" s="93"/>
      <c r="C3025" s="93"/>
      <c r="D3025" s="93"/>
      <c r="F3025" s="93"/>
      <c r="H3025" s="93"/>
      <c r="J3025" s="93"/>
      <c r="L3025" s="93"/>
      <c r="N3025" s="93"/>
      <c r="P3025" s="93"/>
    </row>
    <row r="3026" spans="2:16">
      <c r="B3026" s="93"/>
      <c r="C3026" s="93"/>
      <c r="D3026" s="93"/>
      <c r="F3026" s="93"/>
      <c r="H3026" s="93"/>
      <c r="J3026" s="93"/>
      <c r="L3026" s="93"/>
      <c r="N3026" s="93"/>
      <c r="P3026" s="93"/>
    </row>
    <row r="3027" spans="2:16">
      <c r="B3027" s="93"/>
      <c r="C3027" s="93"/>
      <c r="D3027" s="93"/>
      <c r="F3027" s="93"/>
      <c r="H3027" s="93"/>
      <c r="J3027" s="93"/>
      <c r="L3027" s="93"/>
      <c r="N3027" s="93"/>
      <c r="P3027" s="93"/>
    </row>
    <row r="3028" spans="2:16">
      <c r="B3028" s="93"/>
      <c r="C3028" s="93"/>
      <c r="D3028" s="93"/>
      <c r="F3028" s="93"/>
      <c r="H3028" s="93"/>
      <c r="J3028" s="93"/>
      <c r="L3028" s="93"/>
      <c r="N3028" s="93"/>
      <c r="P3028" s="93"/>
    </row>
    <row r="3029" spans="2:16">
      <c r="B3029" s="93"/>
      <c r="C3029" s="93"/>
      <c r="D3029" s="93"/>
      <c r="F3029" s="93"/>
      <c r="H3029" s="93"/>
      <c r="J3029" s="93"/>
      <c r="L3029" s="93"/>
      <c r="N3029" s="93"/>
      <c r="P3029" s="93"/>
    </row>
    <row r="3030" spans="2:16">
      <c r="B3030" s="93"/>
      <c r="C3030" s="93"/>
      <c r="D3030" s="93"/>
      <c r="F3030" s="93"/>
      <c r="H3030" s="93"/>
      <c r="J3030" s="93"/>
      <c r="L3030" s="93"/>
      <c r="N3030" s="93"/>
      <c r="P3030" s="93"/>
    </row>
    <row r="3031" spans="2:16">
      <c r="B3031" s="93"/>
      <c r="C3031" s="93"/>
      <c r="D3031" s="93"/>
      <c r="F3031" s="93"/>
      <c r="H3031" s="93"/>
      <c r="J3031" s="93"/>
      <c r="L3031" s="93"/>
      <c r="N3031" s="93"/>
      <c r="P3031" s="93"/>
    </row>
    <row r="3032" spans="2:16">
      <c r="B3032" s="93"/>
      <c r="C3032" s="93"/>
      <c r="D3032" s="93"/>
      <c r="F3032" s="93"/>
      <c r="H3032" s="93"/>
      <c r="J3032" s="93"/>
      <c r="L3032" s="93"/>
      <c r="N3032" s="93"/>
      <c r="P3032" s="93"/>
    </row>
    <row r="3033" spans="2:16">
      <c r="B3033" s="93"/>
      <c r="C3033" s="93"/>
      <c r="D3033" s="93"/>
      <c r="F3033" s="93"/>
      <c r="H3033" s="93"/>
      <c r="J3033" s="93"/>
      <c r="L3033" s="93"/>
      <c r="N3033" s="93"/>
      <c r="P3033" s="93"/>
    </row>
    <row r="3034" spans="2:16">
      <c r="B3034" s="93"/>
      <c r="C3034" s="93"/>
      <c r="D3034" s="93"/>
      <c r="F3034" s="93"/>
      <c r="H3034" s="93"/>
      <c r="J3034" s="93"/>
      <c r="L3034" s="93"/>
      <c r="N3034" s="93"/>
      <c r="P3034" s="93"/>
    </row>
    <row r="3035" spans="2:16">
      <c r="B3035" s="93"/>
      <c r="C3035" s="93"/>
      <c r="D3035" s="93"/>
      <c r="F3035" s="93"/>
      <c r="H3035" s="93"/>
      <c r="J3035" s="93"/>
      <c r="L3035" s="93"/>
      <c r="N3035" s="93"/>
      <c r="P3035" s="93"/>
    </row>
    <row r="3036" spans="2:16">
      <c r="B3036" s="93"/>
      <c r="C3036" s="93"/>
      <c r="D3036" s="93"/>
      <c r="F3036" s="93"/>
      <c r="H3036" s="93"/>
      <c r="J3036" s="93"/>
      <c r="L3036" s="93"/>
      <c r="N3036" s="93"/>
      <c r="P3036" s="93"/>
    </row>
    <row r="3037" spans="2:16">
      <c r="B3037" s="93"/>
      <c r="C3037" s="93"/>
      <c r="D3037" s="93"/>
      <c r="F3037" s="93"/>
      <c r="H3037" s="93"/>
      <c r="J3037" s="93"/>
      <c r="L3037" s="93"/>
      <c r="N3037" s="93"/>
      <c r="P3037" s="93"/>
    </row>
    <row r="3038" spans="2:16">
      <c r="B3038" s="93"/>
      <c r="C3038" s="93"/>
      <c r="D3038" s="93"/>
      <c r="F3038" s="93"/>
      <c r="H3038" s="93"/>
      <c r="J3038" s="93"/>
      <c r="L3038" s="93"/>
      <c r="N3038" s="93"/>
      <c r="P3038" s="93"/>
    </row>
    <row r="3039" spans="2:16">
      <c r="B3039" s="93"/>
      <c r="C3039" s="93"/>
      <c r="D3039" s="93"/>
      <c r="F3039" s="93"/>
      <c r="H3039" s="93"/>
      <c r="J3039" s="93"/>
      <c r="L3039" s="93"/>
      <c r="N3039" s="93"/>
      <c r="P3039" s="93"/>
    </row>
    <row r="3040" spans="2:16">
      <c r="B3040" s="93"/>
      <c r="C3040" s="93"/>
      <c r="D3040" s="93"/>
      <c r="F3040" s="93"/>
      <c r="H3040" s="93"/>
      <c r="J3040" s="93"/>
      <c r="L3040" s="93"/>
      <c r="N3040" s="93"/>
      <c r="P3040" s="93"/>
    </row>
    <row r="3041" spans="2:16">
      <c r="B3041" s="93"/>
      <c r="C3041" s="93"/>
      <c r="D3041" s="93"/>
      <c r="F3041" s="93"/>
      <c r="H3041" s="93"/>
      <c r="J3041" s="93"/>
      <c r="L3041" s="93"/>
      <c r="N3041" s="93"/>
      <c r="P3041" s="93"/>
    </row>
    <row r="3042" spans="2:16">
      <c r="B3042" s="93"/>
      <c r="C3042" s="93"/>
      <c r="D3042" s="93"/>
      <c r="F3042" s="93"/>
      <c r="H3042" s="93"/>
      <c r="J3042" s="93"/>
      <c r="L3042" s="93"/>
      <c r="N3042" s="93"/>
      <c r="P3042" s="93"/>
    </row>
    <row r="3043" spans="2:16">
      <c r="B3043" s="93"/>
      <c r="C3043" s="93"/>
      <c r="D3043" s="93"/>
      <c r="F3043" s="93"/>
      <c r="H3043" s="93"/>
      <c r="J3043" s="93"/>
      <c r="L3043" s="93"/>
      <c r="N3043" s="93"/>
      <c r="P3043" s="93"/>
    </row>
    <row r="3044" spans="2:16">
      <c r="B3044" s="93"/>
      <c r="C3044" s="93"/>
      <c r="D3044" s="93"/>
      <c r="F3044" s="93"/>
      <c r="H3044" s="93"/>
      <c r="J3044" s="93"/>
      <c r="L3044" s="93"/>
      <c r="N3044" s="93"/>
      <c r="P3044" s="93"/>
    </row>
    <row r="3045" spans="2:16">
      <c r="B3045" s="93"/>
      <c r="C3045" s="93"/>
      <c r="D3045" s="93"/>
      <c r="F3045" s="93"/>
      <c r="H3045" s="93"/>
      <c r="J3045" s="93"/>
      <c r="L3045" s="93"/>
      <c r="N3045" s="93"/>
      <c r="P3045" s="93"/>
    </row>
    <row r="3046" spans="2:16">
      <c r="B3046" s="93"/>
      <c r="C3046" s="93"/>
      <c r="D3046" s="93"/>
      <c r="F3046" s="93"/>
      <c r="H3046" s="93"/>
      <c r="J3046" s="93"/>
      <c r="L3046" s="93"/>
      <c r="N3046" s="93"/>
      <c r="P3046" s="93"/>
    </row>
    <row r="3047" spans="2:16">
      <c r="B3047" s="93"/>
      <c r="C3047" s="93"/>
      <c r="D3047" s="93"/>
      <c r="F3047" s="93"/>
      <c r="H3047" s="93"/>
      <c r="J3047" s="93"/>
      <c r="L3047" s="93"/>
      <c r="N3047" s="93"/>
      <c r="P3047" s="93"/>
    </row>
    <row r="3048" spans="2:16">
      <c r="B3048" s="93"/>
      <c r="C3048" s="93"/>
      <c r="D3048" s="93"/>
      <c r="F3048" s="93"/>
      <c r="H3048" s="93"/>
      <c r="J3048" s="93"/>
      <c r="L3048" s="93"/>
      <c r="N3048" s="93"/>
      <c r="P3048" s="93"/>
    </row>
    <row r="3049" spans="2:16">
      <c r="B3049" s="93"/>
      <c r="C3049" s="93"/>
      <c r="D3049" s="93"/>
      <c r="F3049" s="93"/>
      <c r="H3049" s="93"/>
      <c r="J3049" s="93"/>
      <c r="L3049" s="93"/>
      <c r="N3049" s="93"/>
      <c r="P3049" s="93"/>
    </row>
    <row r="3050" spans="2:16">
      <c r="B3050" s="93"/>
      <c r="C3050" s="93"/>
      <c r="D3050" s="93"/>
      <c r="F3050" s="93"/>
      <c r="H3050" s="93"/>
      <c r="J3050" s="93"/>
      <c r="L3050" s="93"/>
      <c r="N3050" s="93"/>
      <c r="P3050" s="93"/>
    </row>
    <row r="3051" spans="2:16">
      <c r="B3051" s="93"/>
      <c r="C3051" s="93"/>
      <c r="D3051" s="93"/>
      <c r="F3051" s="93"/>
      <c r="H3051" s="93"/>
      <c r="J3051" s="93"/>
      <c r="L3051" s="93"/>
      <c r="N3051" s="93"/>
      <c r="P3051" s="93"/>
    </row>
    <row r="3052" spans="2:16">
      <c r="B3052" s="93"/>
      <c r="C3052" s="93"/>
      <c r="D3052" s="93"/>
      <c r="F3052" s="93"/>
      <c r="H3052" s="93"/>
      <c r="J3052" s="93"/>
      <c r="L3052" s="93"/>
      <c r="N3052" s="93"/>
      <c r="P3052" s="93"/>
    </row>
    <row r="3053" spans="2:16">
      <c r="B3053" s="93"/>
      <c r="C3053" s="93"/>
      <c r="D3053" s="93"/>
      <c r="F3053" s="93"/>
      <c r="H3053" s="93"/>
      <c r="J3053" s="93"/>
      <c r="L3053" s="93"/>
      <c r="N3053" s="93"/>
      <c r="P3053" s="93"/>
    </row>
    <row r="3054" spans="2:16">
      <c r="B3054" s="93"/>
      <c r="C3054" s="93"/>
      <c r="D3054" s="93"/>
      <c r="F3054" s="93"/>
      <c r="H3054" s="93"/>
      <c r="J3054" s="93"/>
      <c r="L3054" s="93"/>
      <c r="N3054" s="93"/>
      <c r="P3054" s="93"/>
    </row>
    <row r="3055" spans="2:16">
      <c r="B3055" s="93"/>
      <c r="C3055" s="93"/>
      <c r="D3055" s="93"/>
      <c r="F3055" s="93"/>
      <c r="H3055" s="93"/>
      <c r="J3055" s="93"/>
      <c r="L3055" s="93"/>
      <c r="N3055" s="93"/>
      <c r="P3055" s="93"/>
    </row>
    <row r="3056" spans="2:16">
      <c r="B3056" s="93"/>
      <c r="C3056" s="93"/>
      <c r="D3056" s="93"/>
      <c r="F3056" s="93"/>
      <c r="H3056" s="93"/>
      <c r="J3056" s="93"/>
      <c r="L3056" s="93"/>
      <c r="N3056" s="93"/>
      <c r="P3056" s="93"/>
    </row>
    <row r="3057" spans="2:16">
      <c r="B3057" s="93"/>
      <c r="C3057" s="93"/>
      <c r="D3057" s="93"/>
      <c r="F3057" s="93"/>
      <c r="H3057" s="93"/>
      <c r="J3057" s="93"/>
      <c r="L3057" s="93"/>
      <c r="N3057" s="93"/>
      <c r="P3057" s="93"/>
    </row>
    <row r="3058" spans="2:16">
      <c r="B3058" s="93"/>
      <c r="C3058" s="93"/>
      <c r="D3058" s="93"/>
      <c r="F3058" s="93"/>
      <c r="H3058" s="93"/>
      <c r="J3058" s="93"/>
      <c r="L3058" s="93"/>
      <c r="N3058" s="93"/>
      <c r="P3058" s="93"/>
    </row>
    <row r="3059" spans="2:16">
      <c r="B3059" s="93"/>
      <c r="C3059" s="93"/>
      <c r="D3059" s="93"/>
      <c r="F3059" s="93"/>
      <c r="H3059" s="93"/>
      <c r="J3059" s="93"/>
      <c r="L3059" s="93"/>
      <c r="N3059" s="93"/>
      <c r="P3059" s="93"/>
    </row>
    <row r="3060" spans="2:16">
      <c r="B3060" s="93"/>
      <c r="C3060" s="93"/>
      <c r="D3060" s="93"/>
      <c r="F3060" s="93"/>
      <c r="H3060" s="93"/>
      <c r="J3060" s="93"/>
      <c r="L3060" s="93"/>
      <c r="N3060" s="93"/>
      <c r="P3060" s="93"/>
    </row>
    <row r="3061" spans="2:16">
      <c r="B3061" s="93"/>
      <c r="C3061" s="93"/>
      <c r="D3061" s="93"/>
      <c r="F3061" s="93"/>
      <c r="H3061" s="93"/>
      <c r="J3061" s="93"/>
      <c r="L3061" s="93"/>
      <c r="N3061" s="93"/>
      <c r="P3061" s="93"/>
    </row>
    <row r="3062" spans="2:16">
      <c r="B3062" s="93"/>
      <c r="C3062" s="93"/>
      <c r="D3062" s="93"/>
      <c r="F3062" s="93"/>
      <c r="H3062" s="93"/>
      <c r="J3062" s="93"/>
      <c r="L3062" s="93"/>
      <c r="N3062" s="93"/>
      <c r="P3062" s="93"/>
    </row>
    <row r="3063" spans="2:16">
      <c r="B3063" s="93"/>
      <c r="C3063" s="93"/>
      <c r="D3063" s="93"/>
      <c r="F3063" s="93"/>
      <c r="H3063" s="93"/>
      <c r="J3063" s="93"/>
      <c r="L3063" s="93"/>
      <c r="N3063" s="93"/>
      <c r="P3063" s="93"/>
    </row>
    <row r="3064" spans="2:16">
      <c r="B3064" s="93"/>
      <c r="C3064" s="93"/>
      <c r="D3064" s="93"/>
      <c r="F3064" s="93"/>
      <c r="H3064" s="93"/>
      <c r="J3064" s="93"/>
      <c r="L3064" s="93"/>
      <c r="N3064" s="93"/>
      <c r="P3064" s="93"/>
    </row>
    <row r="3065" spans="2:16">
      <c r="B3065" s="93"/>
      <c r="C3065" s="93"/>
      <c r="D3065" s="93"/>
      <c r="F3065" s="93"/>
      <c r="H3065" s="93"/>
      <c r="J3065" s="93"/>
      <c r="L3065" s="93"/>
      <c r="N3065" s="93"/>
      <c r="P3065" s="93"/>
    </row>
    <row r="3066" spans="2:16">
      <c r="B3066" s="93"/>
      <c r="C3066" s="93"/>
      <c r="D3066" s="93"/>
      <c r="F3066" s="93"/>
      <c r="H3066" s="93"/>
      <c r="J3066" s="93"/>
      <c r="L3066" s="93"/>
      <c r="N3066" s="93"/>
      <c r="P3066" s="93"/>
    </row>
    <row r="3067" spans="2:16">
      <c r="B3067" s="93"/>
      <c r="C3067" s="93"/>
      <c r="D3067" s="93"/>
      <c r="F3067" s="93"/>
      <c r="H3067" s="93"/>
      <c r="J3067" s="93"/>
      <c r="L3067" s="93"/>
      <c r="N3067" s="93"/>
      <c r="P3067" s="93"/>
    </row>
    <row r="3068" spans="2:16">
      <c r="B3068" s="93"/>
      <c r="C3068" s="93"/>
      <c r="D3068" s="93"/>
      <c r="F3068" s="93"/>
      <c r="H3068" s="93"/>
      <c r="J3068" s="93"/>
      <c r="L3068" s="93"/>
      <c r="N3068" s="93"/>
      <c r="P3068" s="93"/>
    </row>
    <row r="3069" spans="2:16">
      <c r="B3069" s="93"/>
      <c r="C3069" s="93"/>
      <c r="D3069" s="93"/>
      <c r="F3069" s="93"/>
      <c r="H3069" s="93"/>
      <c r="J3069" s="93"/>
      <c r="L3069" s="93"/>
      <c r="N3069" s="93"/>
      <c r="P3069" s="93"/>
    </row>
    <row r="3070" spans="2:16">
      <c r="B3070" s="93"/>
      <c r="C3070" s="93"/>
      <c r="D3070" s="93"/>
      <c r="F3070" s="93"/>
      <c r="H3070" s="93"/>
      <c r="J3070" s="93"/>
      <c r="L3070" s="93"/>
      <c r="N3070" s="93"/>
      <c r="P3070" s="93"/>
    </row>
    <row r="3071" spans="2:16">
      <c r="B3071" s="93"/>
      <c r="C3071" s="93"/>
      <c r="D3071" s="93"/>
      <c r="F3071" s="93"/>
      <c r="H3071" s="93"/>
      <c r="J3071" s="93"/>
      <c r="L3071" s="93"/>
      <c r="N3071" s="93"/>
      <c r="P3071" s="93"/>
    </row>
    <row r="3072" spans="2:16">
      <c r="B3072" s="93"/>
      <c r="C3072" s="93"/>
      <c r="D3072" s="93"/>
      <c r="F3072" s="93"/>
      <c r="H3072" s="93"/>
      <c r="J3072" s="93"/>
      <c r="L3072" s="93"/>
      <c r="N3072" s="93"/>
      <c r="P3072" s="93"/>
    </row>
    <row r="3073" spans="2:16">
      <c r="B3073" s="93"/>
      <c r="C3073" s="93"/>
      <c r="D3073" s="93"/>
      <c r="F3073" s="93"/>
      <c r="H3073" s="93"/>
      <c r="J3073" s="93"/>
      <c r="L3073" s="93"/>
      <c r="N3073" s="93"/>
      <c r="P3073" s="93"/>
    </row>
    <row r="3074" spans="2:16">
      <c r="B3074" s="93"/>
      <c r="C3074" s="93"/>
      <c r="D3074" s="93"/>
      <c r="F3074" s="93"/>
      <c r="H3074" s="93"/>
      <c r="J3074" s="93"/>
      <c r="L3074" s="93"/>
      <c r="N3074" s="93"/>
      <c r="P3074" s="93"/>
    </row>
    <row r="3075" spans="2:16">
      <c r="B3075" s="93"/>
      <c r="C3075" s="93"/>
      <c r="D3075" s="93"/>
      <c r="F3075" s="93"/>
      <c r="H3075" s="93"/>
      <c r="J3075" s="93"/>
      <c r="L3075" s="93"/>
      <c r="N3075" s="93"/>
      <c r="P3075" s="93"/>
    </row>
    <row r="3076" spans="2:16">
      <c r="B3076" s="93"/>
      <c r="C3076" s="93"/>
      <c r="D3076" s="93"/>
      <c r="F3076" s="93"/>
      <c r="H3076" s="93"/>
      <c r="J3076" s="93"/>
      <c r="L3076" s="93"/>
      <c r="N3076" s="93"/>
      <c r="P3076" s="93"/>
    </row>
    <row r="3077" spans="2:16">
      <c r="B3077" s="93"/>
      <c r="C3077" s="93"/>
      <c r="D3077" s="93"/>
      <c r="F3077" s="93"/>
      <c r="H3077" s="93"/>
      <c r="J3077" s="93"/>
      <c r="L3077" s="93"/>
      <c r="N3077" s="93"/>
      <c r="P3077" s="93"/>
    </row>
    <row r="3078" spans="2:16">
      <c r="B3078" s="93"/>
      <c r="C3078" s="93"/>
      <c r="D3078" s="93"/>
      <c r="F3078" s="93"/>
      <c r="H3078" s="93"/>
      <c r="J3078" s="93"/>
      <c r="L3078" s="93"/>
      <c r="N3078" s="93"/>
      <c r="P3078" s="93"/>
    </row>
    <row r="3079" spans="2:16">
      <c r="B3079" s="93"/>
      <c r="C3079" s="93"/>
      <c r="D3079" s="93"/>
      <c r="F3079" s="93"/>
      <c r="H3079" s="93"/>
      <c r="J3079" s="93"/>
      <c r="L3079" s="93"/>
      <c r="N3079" s="93"/>
      <c r="P3079" s="93"/>
    </row>
    <row r="3080" spans="2:16">
      <c r="B3080" s="93"/>
      <c r="C3080" s="93"/>
      <c r="D3080" s="93"/>
      <c r="F3080" s="93"/>
      <c r="H3080" s="93"/>
      <c r="J3080" s="93"/>
      <c r="L3080" s="93"/>
      <c r="N3080" s="93"/>
      <c r="P3080" s="93"/>
    </row>
    <row r="3081" spans="2:16">
      <c r="B3081" s="93"/>
      <c r="C3081" s="93"/>
      <c r="D3081" s="93"/>
      <c r="F3081" s="93"/>
      <c r="H3081" s="93"/>
      <c r="J3081" s="93"/>
      <c r="L3081" s="93"/>
      <c r="N3081" s="93"/>
      <c r="P3081" s="93"/>
    </row>
    <row r="3082" spans="2:16">
      <c r="B3082" s="93"/>
      <c r="C3082" s="93"/>
      <c r="D3082" s="93"/>
      <c r="F3082" s="93"/>
      <c r="H3082" s="93"/>
      <c r="J3082" s="93"/>
      <c r="L3082" s="93"/>
      <c r="N3082" s="93"/>
      <c r="P3082" s="93"/>
    </row>
    <row r="3083" spans="2:16">
      <c r="B3083" s="93"/>
      <c r="C3083" s="93"/>
      <c r="D3083" s="93"/>
      <c r="F3083" s="93"/>
      <c r="H3083" s="93"/>
      <c r="J3083" s="93"/>
      <c r="L3083" s="93"/>
      <c r="N3083" s="93"/>
      <c r="P3083" s="93"/>
    </row>
    <row r="3084" spans="2:16">
      <c r="B3084" s="93"/>
      <c r="C3084" s="93"/>
      <c r="D3084" s="93"/>
      <c r="F3084" s="93"/>
      <c r="H3084" s="93"/>
      <c r="J3084" s="93"/>
      <c r="L3084" s="93"/>
      <c r="N3084" s="93"/>
      <c r="P3084" s="93"/>
    </row>
    <row r="3085" spans="2:16">
      <c r="B3085" s="93"/>
      <c r="C3085" s="93"/>
      <c r="D3085" s="93"/>
      <c r="F3085" s="93"/>
      <c r="H3085" s="93"/>
      <c r="J3085" s="93"/>
      <c r="L3085" s="93"/>
      <c r="N3085" s="93"/>
      <c r="P3085" s="93"/>
    </row>
    <row r="3086" spans="2:16">
      <c r="B3086" s="93"/>
      <c r="C3086" s="93"/>
      <c r="D3086" s="93"/>
      <c r="F3086" s="93"/>
      <c r="H3086" s="93"/>
      <c r="J3086" s="93"/>
      <c r="L3086" s="93"/>
      <c r="N3086" s="93"/>
      <c r="P3086" s="93"/>
    </row>
    <row r="3087" spans="2:16">
      <c r="B3087" s="93"/>
      <c r="C3087" s="93"/>
      <c r="D3087" s="93"/>
      <c r="F3087" s="93"/>
      <c r="H3087" s="93"/>
      <c r="J3087" s="93"/>
      <c r="L3087" s="93"/>
      <c r="N3087" s="93"/>
      <c r="P3087" s="93"/>
    </row>
    <row r="3088" spans="2:16">
      <c r="B3088" s="93"/>
      <c r="C3088" s="93"/>
      <c r="D3088" s="93"/>
      <c r="F3088" s="93"/>
      <c r="H3088" s="93"/>
      <c r="J3088" s="93"/>
      <c r="L3088" s="93"/>
      <c r="N3088" s="93"/>
      <c r="P3088" s="93"/>
    </row>
    <row r="3089" spans="2:16">
      <c r="B3089" s="93"/>
      <c r="C3089" s="93"/>
      <c r="D3089" s="93"/>
      <c r="F3089" s="93"/>
      <c r="H3089" s="93"/>
      <c r="J3089" s="93"/>
      <c r="L3089" s="93"/>
      <c r="N3089" s="93"/>
      <c r="P3089" s="93"/>
    </row>
    <row r="3090" spans="2:16">
      <c r="B3090" s="93"/>
      <c r="C3090" s="93"/>
      <c r="D3090" s="93"/>
      <c r="F3090" s="93"/>
      <c r="H3090" s="93"/>
      <c r="J3090" s="93"/>
      <c r="L3090" s="93"/>
      <c r="N3090" s="93"/>
      <c r="P3090" s="93"/>
    </row>
    <row r="3091" spans="2:16">
      <c r="B3091" s="93"/>
      <c r="C3091" s="93"/>
      <c r="D3091" s="93"/>
      <c r="F3091" s="93"/>
      <c r="H3091" s="93"/>
      <c r="J3091" s="93"/>
      <c r="L3091" s="93"/>
      <c r="N3091" s="93"/>
      <c r="P3091" s="93"/>
    </row>
    <row r="3092" spans="2:16">
      <c r="B3092" s="93"/>
      <c r="C3092" s="93"/>
      <c r="D3092" s="93"/>
      <c r="F3092" s="93"/>
      <c r="H3092" s="93"/>
      <c r="J3092" s="93"/>
      <c r="L3092" s="93"/>
      <c r="N3092" s="93"/>
      <c r="P3092" s="93"/>
    </row>
    <row r="3093" spans="2:16">
      <c r="B3093" s="93"/>
      <c r="C3093" s="93"/>
      <c r="D3093" s="93"/>
      <c r="F3093" s="93"/>
      <c r="H3093" s="93"/>
      <c r="J3093" s="93"/>
      <c r="L3093" s="93"/>
      <c r="N3093" s="93"/>
      <c r="P3093" s="93"/>
    </row>
    <row r="3094" spans="2:16">
      <c r="B3094" s="93"/>
      <c r="C3094" s="93"/>
      <c r="D3094" s="93"/>
      <c r="F3094" s="93"/>
      <c r="H3094" s="93"/>
      <c r="J3094" s="93"/>
      <c r="L3094" s="93"/>
      <c r="N3094" s="93"/>
      <c r="P3094" s="93"/>
    </row>
    <row r="3095" spans="2:16">
      <c r="B3095" s="93"/>
      <c r="C3095" s="93"/>
      <c r="D3095" s="93"/>
      <c r="F3095" s="93"/>
      <c r="H3095" s="93"/>
      <c r="J3095" s="93"/>
      <c r="L3095" s="93"/>
      <c r="N3095" s="93"/>
      <c r="P3095" s="93"/>
    </row>
    <row r="3096" spans="2:16">
      <c r="B3096" s="93"/>
      <c r="C3096" s="93"/>
      <c r="D3096" s="93"/>
      <c r="F3096" s="93"/>
      <c r="H3096" s="93"/>
      <c r="J3096" s="93"/>
      <c r="L3096" s="93"/>
      <c r="N3096" s="93"/>
      <c r="P3096" s="93"/>
    </row>
    <row r="3097" spans="2:16">
      <c r="B3097" s="93"/>
      <c r="C3097" s="93"/>
      <c r="D3097" s="93"/>
      <c r="F3097" s="93"/>
      <c r="H3097" s="93"/>
      <c r="J3097" s="93"/>
      <c r="L3097" s="93"/>
      <c r="N3097" s="93"/>
      <c r="P3097" s="93"/>
    </row>
    <row r="3098" spans="2:16">
      <c r="B3098" s="93"/>
      <c r="C3098" s="93"/>
      <c r="D3098" s="93"/>
      <c r="F3098" s="93"/>
      <c r="H3098" s="93"/>
      <c r="J3098" s="93"/>
      <c r="L3098" s="93"/>
      <c r="N3098" s="93"/>
      <c r="P3098" s="93"/>
    </row>
    <row r="3099" spans="2:16">
      <c r="B3099" s="93"/>
      <c r="C3099" s="93"/>
      <c r="D3099" s="93"/>
      <c r="F3099" s="93"/>
      <c r="H3099" s="93"/>
      <c r="J3099" s="93"/>
      <c r="L3099" s="93"/>
      <c r="N3099" s="93"/>
      <c r="P3099" s="93"/>
    </row>
    <row r="3100" spans="2:16">
      <c r="B3100" s="93"/>
      <c r="C3100" s="93"/>
      <c r="D3100" s="93"/>
      <c r="F3100" s="93"/>
      <c r="H3100" s="93"/>
      <c r="J3100" s="93"/>
      <c r="L3100" s="93"/>
      <c r="N3100" s="93"/>
      <c r="P3100" s="93"/>
    </row>
    <row r="3101" spans="2:16">
      <c r="B3101" s="93"/>
      <c r="C3101" s="93"/>
      <c r="D3101" s="93"/>
      <c r="F3101" s="93"/>
      <c r="H3101" s="93"/>
      <c r="J3101" s="93"/>
      <c r="L3101" s="93"/>
      <c r="N3101" s="93"/>
      <c r="P3101" s="93"/>
    </row>
    <row r="3102" spans="2:16">
      <c r="B3102" s="93"/>
      <c r="C3102" s="93"/>
      <c r="D3102" s="93"/>
      <c r="F3102" s="93"/>
      <c r="H3102" s="93"/>
      <c r="J3102" s="93"/>
      <c r="L3102" s="93"/>
      <c r="N3102" s="93"/>
      <c r="P3102" s="93"/>
    </row>
    <row r="3103" spans="2:16">
      <c r="B3103" s="93"/>
      <c r="C3103" s="93"/>
      <c r="D3103" s="93"/>
      <c r="F3103" s="93"/>
      <c r="H3103" s="93"/>
      <c r="J3103" s="93"/>
      <c r="L3103" s="93"/>
      <c r="N3103" s="93"/>
      <c r="P3103" s="93"/>
    </row>
    <row r="3104" spans="2:16">
      <c r="B3104" s="93"/>
      <c r="C3104" s="93"/>
      <c r="D3104" s="93"/>
      <c r="F3104" s="93"/>
      <c r="H3104" s="93"/>
      <c r="J3104" s="93"/>
      <c r="L3104" s="93"/>
      <c r="N3104" s="93"/>
      <c r="P3104" s="93"/>
    </row>
    <row r="3105" spans="2:16">
      <c r="B3105" s="93"/>
      <c r="C3105" s="93"/>
      <c r="D3105" s="93"/>
      <c r="F3105" s="93"/>
      <c r="H3105" s="93"/>
      <c r="J3105" s="93"/>
      <c r="L3105" s="93"/>
      <c r="N3105" s="93"/>
      <c r="P3105" s="93"/>
    </row>
    <row r="3106" spans="2:16">
      <c r="B3106" s="93"/>
      <c r="C3106" s="93"/>
      <c r="D3106" s="93"/>
      <c r="F3106" s="93"/>
      <c r="H3106" s="93"/>
      <c r="J3106" s="93"/>
      <c r="L3106" s="93"/>
      <c r="N3106" s="93"/>
      <c r="P3106" s="93"/>
    </row>
    <row r="3107" spans="2:16">
      <c r="B3107" s="93"/>
      <c r="C3107" s="93"/>
      <c r="D3107" s="93"/>
      <c r="F3107" s="93"/>
      <c r="H3107" s="93"/>
      <c r="J3107" s="93"/>
      <c r="L3107" s="93"/>
      <c r="N3107" s="93"/>
      <c r="P3107" s="93"/>
    </row>
    <row r="3108" spans="2:16">
      <c r="B3108" s="93"/>
      <c r="C3108" s="93"/>
      <c r="D3108" s="93"/>
      <c r="F3108" s="93"/>
      <c r="H3108" s="93"/>
      <c r="J3108" s="93"/>
      <c r="L3108" s="93"/>
      <c r="N3108" s="93"/>
      <c r="P3108" s="93"/>
    </row>
    <row r="3109" spans="2:16">
      <c r="B3109" s="93"/>
      <c r="C3109" s="93"/>
      <c r="D3109" s="93"/>
      <c r="F3109" s="93"/>
      <c r="H3109" s="93"/>
      <c r="J3109" s="93"/>
      <c r="L3109" s="93"/>
      <c r="N3109" s="93"/>
      <c r="P3109" s="93"/>
    </row>
    <row r="3110" spans="2:16">
      <c r="B3110" s="93"/>
      <c r="C3110" s="93"/>
      <c r="D3110" s="93"/>
      <c r="F3110" s="93"/>
      <c r="H3110" s="93"/>
      <c r="J3110" s="93"/>
      <c r="L3110" s="93"/>
      <c r="N3110" s="93"/>
      <c r="P3110" s="93"/>
    </row>
    <row r="3111" spans="2:16">
      <c r="B3111" s="93"/>
      <c r="C3111" s="93"/>
      <c r="D3111" s="93"/>
      <c r="F3111" s="93"/>
      <c r="H3111" s="93"/>
      <c r="J3111" s="93"/>
      <c r="L3111" s="93"/>
      <c r="N3111" s="93"/>
      <c r="P3111" s="93"/>
    </row>
    <row r="3112" spans="2:16">
      <c r="B3112" s="93"/>
      <c r="C3112" s="93"/>
      <c r="D3112" s="93"/>
      <c r="F3112" s="93"/>
      <c r="H3112" s="93"/>
      <c r="J3112" s="93"/>
      <c r="L3112" s="93"/>
      <c r="N3112" s="93"/>
      <c r="P3112" s="93"/>
    </row>
    <row r="3113" spans="2:16">
      <c r="B3113" s="93"/>
      <c r="C3113" s="93"/>
      <c r="D3113" s="93"/>
      <c r="F3113" s="93"/>
      <c r="H3113" s="93"/>
      <c r="J3113" s="93"/>
      <c r="L3113" s="93"/>
      <c r="N3113" s="93"/>
      <c r="P3113" s="93"/>
    </row>
    <row r="3114" spans="2:16">
      <c r="B3114" s="93"/>
      <c r="C3114" s="93"/>
      <c r="D3114" s="93"/>
      <c r="F3114" s="93"/>
      <c r="H3114" s="93"/>
      <c r="J3114" s="93"/>
      <c r="L3114" s="93"/>
      <c r="N3114" s="93"/>
      <c r="P3114" s="93"/>
    </row>
    <row r="3115" spans="2:16">
      <c r="B3115" s="93"/>
      <c r="C3115" s="93"/>
      <c r="D3115" s="93"/>
      <c r="F3115" s="93"/>
      <c r="H3115" s="93"/>
      <c r="J3115" s="93"/>
      <c r="L3115" s="93"/>
      <c r="N3115" s="93"/>
      <c r="P3115" s="93"/>
    </row>
    <row r="3116" spans="2:16">
      <c r="B3116" s="93"/>
      <c r="C3116" s="93"/>
      <c r="D3116" s="93"/>
      <c r="F3116" s="93"/>
      <c r="H3116" s="93"/>
      <c r="J3116" s="93"/>
      <c r="L3116" s="93"/>
      <c r="N3116" s="93"/>
      <c r="P3116" s="93"/>
    </row>
    <row r="3117" spans="2:16">
      <c r="B3117" s="93"/>
      <c r="C3117" s="93"/>
      <c r="D3117" s="93"/>
      <c r="F3117" s="93"/>
      <c r="H3117" s="93"/>
      <c r="J3117" s="93"/>
      <c r="L3117" s="93"/>
      <c r="N3117" s="93"/>
      <c r="P3117" s="93"/>
    </row>
    <row r="3118" spans="2:16">
      <c r="B3118" s="93"/>
      <c r="C3118" s="93"/>
      <c r="D3118" s="93"/>
      <c r="F3118" s="93"/>
      <c r="H3118" s="93"/>
      <c r="J3118" s="93"/>
      <c r="L3118" s="93"/>
      <c r="N3118" s="93"/>
      <c r="P3118" s="93"/>
    </row>
    <row r="3119" spans="2:16">
      <c r="B3119" s="93"/>
      <c r="C3119" s="93"/>
      <c r="D3119" s="93"/>
      <c r="F3119" s="93"/>
      <c r="H3119" s="93"/>
      <c r="J3119" s="93"/>
      <c r="L3119" s="93"/>
      <c r="N3119" s="93"/>
      <c r="P3119" s="93"/>
    </row>
    <row r="3120" spans="2:16">
      <c r="B3120" s="93"/>
      <c r="C3120" s="93"/>
      <c r="D3120" s="93"/>
      <c r="F3120" s="93"/>
      <c r="H3120" s="93"/>
      <c r="J3120" s="93"/>
      <c r="L3120" s="93"/>
      <c r="N3120" s="93"/>
      <c r="P3120" s="93"/>
    </row>
    <row r="3121" spans="2:16">
      <c r="B3121" s="93"/>
      <c r="C3121" s="93"/>
      <c r="D3121" s="93"/>
      <c r="F3121" s="93"/>
      <c r="H3121" s="93"/>
      <c r="J3121" s="93"/>
      <c r="L3121" s="93"/>
      <c r="N3121" s="93"/>
      <c r="P3121" s="93"/>
    </row>
    <row r="3122" spans="2:16">
      <c r="B3122" s="93"/>
      <c r="C3122" s="93"/>
      <c r="D3122" s="93"/>
      <c r="F3122" s="93"/>
      <c r="H3122" s="93"/>
      <c r="J3122" s="93"/>
      <c r="L3122" s="93"/>
      <c r="N3122" s="93"/>
      <c r="P3122" s="93"/>
    </row>
    <row r="3123" spans="2:16">
      <c r="B3123" s="93"/>
      <c r="C3123" s="93"/>
      <c r="D3123" s="93"/>
      <c r="F3123" s="93"/>
      <c r="H3123" s="93"/>
      <c r="J3123" s="93"/>
      <c r="L3123" s="93"/>
      <c r="N3123" s="93"/>
      <c r="P3123" s="93"/>
    </row>
    <row r="3124" spans="2:16">
      <c r="B3124" s="93"/>
      <c r="C3124" s="93"/>
      <c r="D3124" s="93"/>
      <c r="F3124" s="93"/>
      <c r="H3124" s="93"/>
      <c r="J3124" s="93"/>
      <c r="L3124" s="93"/>
      <c r="N3124" s="93"/>
      <c r="P3124" s="93"/>
    </row>
    <row r="3125" spans="2:16">
      <c r="B3125" s="93"/>
      <c r="C3125" s="93"/>
      <c r="D3125" s="93"/>
      <c r="F3125" s="93"/>
      <c r="H3125" s="93"/>
      <c r="J3125" s="93"/>
      <c r="L3125" s="93"/>
      <c r="N3125" s="93"/>
      <c r="P3125" s="93"/>
    </row>
    <row r="3126" spans="2:16">
      <c r="B3126" s="93"/>
      <c r="C3126" s="93"/>
      <c r="D3126" s="93"/>
      <c r="F3126" s="93"/>
      <c r="H3126" s="93"/>
      <c r="J3126" s="93"/>
      <c r="L3126" s="93"/>
      <c r="N3126" s="93"/>
      <c r="P3126" s="93"/>
    </row>
    <row r="3127" spans="2:16">
      <c r="B3127" s="93"/>
      <c r="C3127" s="93"/>
      <c r="D3127" s="93"/>
      <c r="F3127" s="93"/>
      <c r="H3127" s="93"/>
      <c r="J3127" s="93"/>
      <c r="L3127" s="93"/>
      <c r="N3127" s="93"/>
      <c r="P3127" s="93"/>
    </row>
    <row r="3128" spans="2:16">
      <c r="B3128" s="93"/>
      <c r="C3128" s="93"/>
      <c r="D3128" s="93"/>
      <c r="F3128" s="93"/>
      <c r="H3128" s="93"/>
      <c r="J3128" s="93"/>
      <c r="L3128" s="93"/>
      <c r="N3128" s="93"/>
      <c r="P3128" s="93"/>
    </row>
    <row r="3129" spans="2:16">
      <c r="B3129" s="93"/>
      <c r="C3129" s="93"/>
      <c r="D3129" s="93"/>
      <c r="F3129" s="93"/>
      <c r="H3129" s="93"/>
      <c r="J3129" s="93"/>
      <c r="L3129" s="93"/>
      <c r="N3129" s="93"/>
      <c r="P3129" s="93"/>
    </row>
    <row r="3130" spans="2:16">
      <c r="B3130" s="93"/>
      <c r="C3130" s="93"/>
      <c r="D3130" s="93"/>
      <c r="F3130" s="93"/>
      <c r="H3130" s="93"/>
      <c r="J3130" s="93"/>
      <c r="L3130" s="93"/>
      <c r="N3130" s="93"/>
      <c r="P3130" s="93"/>
    </row>
    <row r="3131" spans="2:16">
      <c r="B3131" s="93"/>
      <c r="C3131" s="93"/>
      <c r="D3131" s="93"/>
      <c r="F3131" s="93"/>
      <c r="H3131" s="93"/>
      <c r="J3131" s="93"/>
      <c r="L3131" s="93"/>
      <c r="N3131" s="93"/>
      <c r="P3131" s="93"/>
    </row>
    <row r="3132" spans="2:16">
      <c r="B3132" s="93"/>
      <c r="C3132" s="93"/>
      <c r="D3132" s="93"/>
      <c r="F3132" s="93"/>
      <c r="H3132" s="93"/>
      <c r="J3132" s="93"/>
      <c r="L3132" s="93"/>
      <c r="N3132" s="93"/>
      <c r="P3132" s="93"/>
    </row>
    <row r="3133" spans="2:16">
      <c r="B3133" s="93"/>
      <c r="C3133" s="93"/>
      <c r="D3133" s="93"/>
      <c r="F3133" s="93"/>
      <c r="H3133" s="93"/>
      <c r="J3133" s="93"/>
      <c r="L3133" s="93"/>
      <c r="N3133" s="93"/>
      <c r="P3133" s="93"/>
    </row>
    <row r="3134" spans="2:16">
      <c r="B3134" s="93"/>
      <c r="C3134" s="93"/>
      <c r="D3134" s="93"/>
      <c r="F3134" s="93"/>
      <c r="H3134" s="93"/>
      <c r="J3134" s="93"/>
      <c r="L3134" s="93"/>
      <c r="N3134" s="93"/>
      <c r="P3134" s="93"/>
    </row>
    <row r="3135" spans="2:16">
      <c r="B3135" s="93"/>
      <c r="C3135" s="93"/>
      <c r="D3135" s="93"/>
      <c r="F3135" s="93"/>
      <c r="H3135" s="93"/>
      <c r="J3135" s="93"/>
      <c r="L3135" s="93"/>
      <c r="N3135" s="93"/>
      <c r="P3135" s="93"/>
    </row>
    <row r="3136" spans="2:16">
      <c r="B3136" s="93"/>
      <c r="C3136" s="93"/>
      <c r="D3136" s="93"/>
      <c r="F3136" s="93"/>
      <c r="H3136" s="93"/>
      <c r="J3136" s="93"/>
      <c r="L3136" s="93"/>
      <c r="N3136" s="93"/>
      <c r="P3136" s="93"/>
    </row>
    <row r="3137" spans="2:16">
      <c r="B3137" s="93"/>
      <c r="C3137" s="93"/>
      <c r="D3137" s="93"/>
      <c r="F3137" s="93"/>
      <c r="H3137" s="93"/>
      <c r="J3137" s="93"/>
      <c r="L3137" s="93"/>
      <c r="N3137" s="93"/>
      <c r="P3137" s="93"/>
    </row>
    <row r="3138" spans="2:16">
      <c r="B3138" s="93"/>
      <c r="C3138" s="93"/>
      <c r="D3138" s="93"/>
      <c r="F3138" s="93"/>
      <c r="H3138" s="93"/>
      <c r="J3138" s="93"/>
      <c r="L3138" s="93"/>
      <c r="N3138" s="93"/>
      <c r="P3138" s="93"/>
    </row>
    <row r="3139" spans="2:16">
      <c r="B3139" s="93"/>
      <c r="C3139" s="93"/>
      <c r="D3139" s="93"/>
      <c r="F3139" s="93"/>
      <c r="H3139" s="93"/>
      <c r="J3139" s="93"/>
      <c r="L3139" s="93"/>
      <c r="N3139" s="93"/>
      <c r="P3139" s="93"/>
    </row>
    <row r="3140" spans="2:16">
      <c r="B3140" s="93"/>
      <c r="C3140" s="93"/>
      <c r="D3140" s="93"/>
      <c r="F3140" s="93"/>
      <c r="H3140" s="93"/>
      <c r="J3140" s="93"/>
      <c r="L3140" s="93"/>
      <c r="N3140" s="93"/>
      <c r="P3140" s="93"/>
    </row>
    <row r="3141" spans="2:16">
      <c r="B3141" s="93"/>
      <c r="C3141" s="93"/>
      <c r="D3141" s="93"/>
      <c r="F3141" s="93"/>
      <c r="H3141" s="93"/>
      <c r="J3141" s="93"/>
      <c r="L3141" s="93"/>
      <c r="N3141" s="93"/>
      <c r="P3141" s="93"/>
    </row>
    <row r="3142" spans="2:16">
      <c r="B3142" s="93"/>
      <c r="C3142" s="93"/>
      <c r="D3142" s="93"/>
      <c r="F3142" s="93"/>
      <c r="H3142" s="93"/>
      <c r="J3142" s="93"/>
      <c r="L3142" s="93"/>
      <c r="N3142" s="93"/>
      <c r="P3142" s="93"/>
    </row>
    <row r="3143" spans="2:16">
      <c r="B3143" s="93"/>
      <c r="C3143" s="93"/>
      <c r="D3143" s="93"/>
      <c r="F3143" s="93"/>
      <c r="H3143" s="93"/>
      <c r="J3143" s="93"/>
      <c r="L3143" s="93"/>
      <c r="N3143" s="93"/>
      <c r="P3143" s="93"/>
    </row>
    <row r="3144" spans="2:16">
      <c r="B3144" s="93"/>
      <c r="C3144" s="93"/>
      <c r="D3144" s="93"/>
      <c r="F3144" s="93"/>
      <c r="H3144" s="93"/>
      <c r="J3144" s="93"/>
      <c r="L3144" s="93"/>
      <c r="N3144" s="93"/>
      <c r="P3144" s="93"/>
    </row>
    <row r="3145" spans="2:16">
      <c r="B3145" s="93"/>
      <c r="C3145" s="93"/>
      <c r="D3145" s="93"/>
      <c r="F3145" s="93"/>
      <c r="H3145" s="93"/>
      <c r="J3145" s="93"/>
      <c r="L3145" s="93"/>
      <c r="N3145" s="93"/>
      <c r="P3145" s="93"/>
    </row>
    <row r="3146" spans="2:16">
      <c r="B3146" s="93"/>
      <c r="C3146" s="93"/>
      <c r="D3146" s="93"/>
      <c r="F3146" s="93"/>
      <c r="H3146" s="93"/>
      <c r="J3146" s="93"/>
      <c r="L3146" s="93"/>
      <c r="N3146" s="93"/>
      <c r="P3146" s="93"/>
    </row>
    <row r="3147" spans="2:16">
      <c r="B3147" s="93"/>
      <c r="C3147" s="93"/>
      <c r="D3147" s="93"/>
      <c r="F3147" s="93"/>
      <c r="H3147" s="93"/>
      <c r="J3147" s="93"/>
      <c r="L3147" s="93"/>
      <c r="N3147" s="93"/>
      <c r="P3147" s="93"/>
    </row>
    <row r="3148" spans="2:16">
      <c r="B3148" s="93"/>
      <c r="C3148" s="93"/>
      <c r="D3148" s="93"/>
      <c r="F3148" s="93"/>
      <c r="H3148" s="93"/>
      <c r="J3148" s="93"/>
      <c r="L3148" s="93"/>
      <c r="N3148" s="93"/>
      <c r="P3148" s="93"/>
    </row>
    <row r="3149" spans="2:16">
      <c r="B3149" s="93"/>
      <c r="C3149" s="93"/>
      <c r="D3149" s="93"/>
      <c r="F3149" s="93"/>
      <c r="H3149" s="93"/>
      <c r="J3149" s="93"/>
      <c r="L3149" s="93"/>
      <c r="N3149" s="93"/>
      <c r="P3149" s="93"/>
    </row>
    <row r="3150" spans="2:16">
      <c r="B3150" s="93"/>
      <c r="C3150" s="93"/>
      <c r="D3150" s="93"/>
      <c r="F3150" s="93"/>
      <c r="H3150" s="93"/>
      <c r="J3150" s="93"/>
      <c r="L3150" s="93"/>
      <c r="N3150" s="93"/>
      <c r="P3150" s="93"/>
    </row>
    <row r="3151" spans="2:16">
      <c r="B3151" s="93"/>
      <c r="C3151" s="93"/>
      <c r="D3151" s="93"/>
      <c r="F3151" s="93"/>
      <c r="H3151" s="93"/>
      <c r="J3151" s="93"/>
      <c r="L3151" s="93"/>
      <c r="N3151" s="93"/>
      <c r="P3151" s="93"/>
    </row>
    <row r="3152" spans="2:16">
      <c r="B3152" s="93"/>
      <c r="C3152" s="93"/>
      <c r="D3152" s="93"/>
      <c r="F3152" s="93"/>
      <c r="H3152" s="93"/>
      <c r="J3152" s="93"/>
      <c r="L3152" s="93"/>
      <c r="N3152" s="93"/>
      <c r="P3152" s="93"/>
    </row>
    <row r="3153" spans="2:16">
      <c r="B3153" s="93"/>
      <c r="C3153" s="93"/>
      <c r="D3153" s="93"/>
      <c r="F3153" s="93"/>
      <c r="H3153" s="93"/>
      <c r="J3153" s="93"/>
      <c r="L3153" s="93"/>
      <c r="N3153" s="93"/>
      <c r="P3153" s="93"/>
    </row>
    <row r="3154" spans="2:16">
      <c r="B3154" s="93"/>
      <c r="C3154" s="93"/>
      <c r="D3154" s="93"/>
      <c r="F3154" s="93"/>
      <c r="H3154" s="93"/>
      <c r="J3154" s="93"/>
      <c r="L3154" s="93"/>
      <c r="N3154" s="93"/>
      <c r="P3154" s="93"/>
    </row>
    <row r="3155" spans="2:16">
      <c r="B3155" s="93"/>
      <c r="C3155" s="93"/>
      <c r="D3155" s="93"/>
      <c r="F3155" s="93"/>
      <c r="H3155" s="93"/>
      <c r="J3155" s="93"/>
      <c r="L3155" s="93"/>
      <c r="N3155" s="93"/>
      <c r="P3155" s="93"/>
    </row>
    <row r="3156" spans="2:16">
      <c r="B3156" s="93"/>
      <c r="C3156" s="93"/>
      <c r="D3156" s="93"/>
      <c r="F3156" s="93"/>
      <c r="H3156" s="93"/>
      <c r="J3156" s="93"/>
      <c r="L3156" s="93"/>
      <c r="N3156" s="93"/>
      <c r="P3156" s="93"/>
    </row>
    <row r="3157" spans="2:16">
      <c r="B3157" s="93"/>
      <c r="C3157" s="93"/>
      <c r="D3157" s="93"/>
      <c r="F3157" s="93"/>
      <c r="H3157" s="93"/>
      <c r="J3157" s="93"/>
      <c r="L3157" s="93"/>
      <c r="N3157" s="93"/>
      <c r="P3157" s="93"/>
    </row>
    <row r="3158" spans="2:16">
      <c r="B3158" s="93"/>
      <c r="C3158" s="93"/>
      <c r="D3158" s="93"/>
      <c r="F3158" s="93"/>
      <c r="H3158" s="93"/>
      <c r="J3158" s="93"/>
      <c r="L3158" s="93"/>
      <c r="N3158" s="93"/>
      <c r="P3158" s="93"/>
    </row>
    <row r="3159" spans="2:16">
      <c r="B3159" s="93"/>
      <c r="C3159" s="93"/>
      <c r="D3159" s="93"/>
      <c r="F3159" s="93"/>
      <c r="H3159" s="93"/>
      <c r="J3159" s="93"/>
      <c r="L3159" s="93"/>
      <c r="N3159" s="93"/>
      <c r="P3159" s="93"/>
    </row>
    <row r="3160" spans="2:16">
      <c r="B3160" s="93"/>
      <c r="C3160" s="93"/>
      <c r="D3160" s="93"/>
      <c r="F3160" s="93"/>
      <c r="H3160" s="93"/>
      <c r="J3160" s="93"/>
      <c r="L3160" s="93"/>
      <c r="N3160" s="93"/>
      <c r="P3160" s="93"/>
    </row>
    <row r="3161" spans="2:16">
      <c r="B3161" s="93"/>
      <c r="C3161" s="93"/>
      <c r="D3161" s="93"/>
      <c r="F3161" s="93"/>
      <c r="H3161" s="93"/>
      <c r="J3161" s="93"/>
      <c r="L3161" s="93"/>
      <c r="N3161" s="93"/>
      <c r="P3161" s="93"/>
    </row>
    <row r="3162" spans="2:16">
      <c r="B3162" s="93"/>
      <c r="C3162" s="93"/>
      <c r="D3162" s="93"/>
      <c r="F3162" s="93"/>
      <c r="H3162" s="93"/>
      <c r="J3162" s="93"/>
      <c r="L3162" s="93"/>
      <c r="N3162" s="93"/>
      <c r="P3162" s="93"/>
    </row>
    <row r="3163" spans="2:16">
      <c r="B3163" s="93"/>
      <c r="C3163" s="93"/>
      <c r="D3163" s="93"/>
      <c r="F3163" s="93"/>
      <c r="H3163" s="93"/>
      <c r="J3163" s="93"/>
      <c r="L3163" s="93"/>
      <c r="N3163" s="93"/>
      <c r="P3163" s="93"/>
    </row>
    <row r="3164" spans="2:16">
      <c r="B3164" s="93"/>
      <c r="C3164" s="93"/>
      <c r="D3164" s="93"/>
      <c r="F3164" s="93"/>
      <c r="H3164" s="93"/>
      <c r="J3164" s="93"/>
      <c r="L3164" s="93"/>
      <c r="N3164" s="93"/>
      <c r="P3164" s="93"/>
    </row>
    <row r="3165" spans="2:16">
      <c r="B3165" s="93"/>
      <c r="C3165" s="93"/>
      <c r="D3165" s="93"/>
      <c r="F3165" s="93"/>
      <c r="H3165" s="93"/>
      <c r="J3165" s="93"/>
      <c r="L3165" s="93"/>
      <c r="N3165" s="93"/>
      <c r="P3165" s="93"/>
    </row>
    <row r="3166" spans="2:16">
      <c r="B3166" s="93"/>
      <c r="C3166" s="93"/>
      <c r="D3166" s="93"/>
      <c r="F3166" s="93"/>
      <c r="H3166" s="93"/>
      <c r="J3166" s="93"/>
      <c r="L3166" s="93"/>
      <c r="N3166" s="93"/>
      <c r="P3166" s="93"/>
    </row>
    <row r="3167" spans="2:16">
      <c r="B3167" s="93"/>
      <c r="C3167" s="93"/>
      <c r="D3167" s="93"/>
      <c r="F3167" s="93"/>
      <c r="H3167" s="93"/>
      <c r="J3167" s="93"/>
      <c r="L3167" s="93"/>
      <c r="N3167" s="93"/>
      <c r="P3167" s="93"/>
    </row>
    <row r="3168" spans="2:16">
      <c r="B3168" s="93"/>
      <c r="C3168" s="93"/>
      <c r="D3168" s="93"/>
      <c r="F3168" s="93"/>
      <c r="H3168" s="93"/>
      <c r="J3168" s="93"/>
      <c r="L3168" s="93"/>
      <c r="N3168" s="93"/>
      <c r="P3168" s="93"/>
    </row>
    <row r="3169" spans="2:16">
      <c r="B3169" s="93"/>
      <c r="C3169" s="93"/>
      <c r="D3169" s="93"/>
      <c r="F3169" s="93"/>
      <c r="H3169" s="93"/>
      <c r="J3169" s="93"/>
      <c r="L3169" s="93"/>
      <c r="N3169" s="93"/>
      <c r="P3169" s="93"/>
    </row>
    <row r="3170" spans="2:16">
      <c r="B3170" s="93"/>
      <c r="C3170" s="93"/>
      <c r="D3170" s="93"/>
      <c r="F3170" s="93"/>
      <c r="H3170" s="93"/>
      <c r="J3170" s="93"/>
      <c r="L3170" s="93"/>
      <c r="N3170" s="93"/>
      <c r="P3170" s="93"/>
    </row>
    <row r="3171" spans="2:16">
      <c r="B3171" s="93"/>
      <c r="C3171" s="93"/>
      <c r="D3171" s="93"/>
      <c r="F3171" s="93"/>
      <c r="H3171" s="93"/>
      <c r="J3171" s="93"/>
      <c r="L3171" s="93"/>
      <c r="N3171" s="93"/>
      <c r="P3171" s="93"/>
    </row>
    <row r="3172" spans="2:16">
      <c r="B3172" s="93"/>
      <c r="C3172" s="93"/>
      <c r="D3172" s="93"/>
      <c r="F3172" s="93"/>
      <c r="H3172" s="93"/>
      <c r="J3172" s="93"/>
      <c r="L3172" s="93"/>
      <c r="N3172" s="93"/>
      <c r="P3172" s="93"/>
    </row>
    <row r="3173" spans="2:16">
      <c r="B3173" s="93"/>
      <c r="C3173" s="93"/>
      <c r="D3173" s="93"/>
      <c r="F3173" s="93"/>
      <c r="H3173" s="93"/>
      <c r="J3173" s="93"/>
      <c r="L3173" s="93"/>
      <c r="N3173" s="93"/>
      <c r="P3173" s="93"/>
    </row>
    <row r="3174" spans="2:16">
      <c r="B3174" s="93"/>
      <c r="C3174" s="93"/>
      <c r="D3174" s="93"/>
      <c r="F3174" s="93"/>
      <c r="H3174" s="93"/>
      <c r="J3174" s="93"/>
      <c r="L3174" s="93"/>
      <c r="N3174" s="93"/>
      <c r="P3174" s="93"/>
    </row>
    <row r="3175" spans="2:16">
      <c r="B3175" s="93"/>
      <c r="C3175" s="93"/>
      <c r="D3175" s="93"/>
      <c r="F3175" s="93"/>
      <c r="H3175" s="93"/>
      <c r="J3175" s="93"/>
      <c r="L3175" s="93"/>
      <c r="N3175" s="93"/>
      <c r="P3175" s="93"/>
    </row>
    <row r="3176" spans="2:16">
      <c r="B3176" s="93"/>
      <c r="C3176" s="93"/>
      <c r="D3176" s="93"/>
      <c r="F3176" s="93"/>
      <c r="H3176" s="93"/>
      <c r="J3176" s="93"/>
      <c r="L3176" s="93"/>
      <c r="N3176" s="93"/>
      <c r="P3176" s="93"/>
    </row>
    <row r="3177" spans="2:16">
      <c r="B3177" s="93"/>
      <c r="C3177" s="93"/>
      <c r="D3177" s="93"/>
      <c r="F3177" s="93"/>
      <c r="H3177" s="93"/>
      <c r="J3177" s="93"/>
      <c r="L3177" s="93"/>
      <c r="N3177" s="93"/>
      <c r="P3177" s="93"/>
    </row>
    <row r="3178" spans="2:16">
      <c r="B3178" s="93"/>
      <c r="C3178" s="93"/>
      <c r="D3178" s="93"/>
      <c r="F3178" s="93"/>
      <c r="H3178" s="93"/>
      <c r="J3178" s="93"/>
      <c r="L3178" s="93"/>
      <c r="N3178" s="93"/>
      <c r="P3178" s="93"/>
    </row>
    <row r="3179" spans="2:16">
      <c r="B3179" s="93"/>
      <c r="C3179" s="93"/>
      <c r="D3179" s="93"/>
      <c r="F3179" s="93"/>
      <c r="H3179" s="93"/>
      <c r="J3179" s="93"/>
      <c r="L3179" s="93"/>
      <c r="N3179" s="93"/>
      <c r="P3179" s="93"/>
    </row>
    <row r="3180" spans="2:16">
      <c r="B3180" s="93"/>
      <c r="C3180" s="93"/>
      <c r="D3180" s="93"/>
      <c r="F3180" s="93"/>
      <c r="H3180" s="93"/>
      <c r="J3180" s="93"/>
      <c r="L3180" s="93"/>
      <c r="N3180" s="93"/>
      <c r="P3180" s="93"/>
    </row>
    <row r="3181" spans="2:16">
      <c r="B3181" s="93"/>
      <c r="C3181" s="93"/>
      <c r="D3181" s="93"/>
      <c r="F3181" s="93"/>
      <c r="H3181" s="93"/>
      <c r="J3181" s="93"/>
      <c r="L3181" s="93"/>
      <c r="N3181" s="93"/>
      <c r="P3181" s="93"/>
    </row>
    <row r="3182" spans="2:16">
      <c r="B3182" s="93"/>
      <c r="C3182" s="93"/>
      <c r="D3182" s="93"/>
      <c r="F3182" s="93"/>
      <c r="H3182" s="93"/>
      <c r="J3182" s="93"/>
      <c r="L3182" s="93"/>
      <c r="N3182" s="93"/>
      <c r="P3182" s="93"/>
    </row>
    <row r="3183" spans="2:16">
      <c r="B3183" s="93"/>
      <c r="C3183" s="93"/>
      <c r="D3183" s="93"/>
      <c r="F3183" s="93"/>
      <c r="H3183" s="93"/>
      <c r="J3183" s="93"/>
      <c r="L3183" s="93"/>
      <c r="N3183" s="93"/>
      <c r="P3183" s="93"/>
    </row>
    <row r="3184" spans="2:16">
      <c r="B3184" s="93"/>
      <c r="C3184" s="93"/>
      <c r="D3184" s="93"/>
      <c r="F3184" s="93"/>
      <c r="H3184" s="93"/>
      <c r="J3184" s="93"/>
      <c r="L3184" s="93"/>
      <c r="N3184" s="93"/>
      <c r="P3184" s="93"/>
    </row>
    <row r="3185" spans="2:16">
      <c r="B3185" s="93"/>
      <c r="C3185" s="93"/>
      <c r="D3185" s="93"/>
      <c r="F3185" s="93"/>
      <c r="H3185" s="93"/>
      <c r="J3185" s="93"/>
      <c r="L3185" s="93"/>
      <c r="N3185" s="93"/>
      <c r="P3185" s="93"/>
    </row>
    <row r="3186" spans="2:16">
      <c r="B3186" s="93"/>
      <c r="C3186" s="93"/>
      <c r="D3186" s="93"/>
      <c r="F3186" s="93"/>
      <c r="H3186" s="93"/>
      <c r="J3186" s="93"/>
      <c r="L3186" s="93"/>
      <c r="N3186" s="93"/>
      <c r="P3186" s="93"/>
    </row>
    <row r="3187" spans="2:16">
      <c r="B3187" s="93"/>
      <c r="C3187" s="93"/>
      <c r="D3187" s="93"/>
      <c r="F3187" s="93"/>
      <c r="H3187" s="93"/>
      <c r="J3187" s="93"/>
      <c r="L3187" s="93"/>
      <c r="N3187" s="93"/>
      <c r="P3187" s="93"/>
    </row>
    <row r="3188" spans="2:16">
      <c r="B3188" s="93"/>
      <c r="C3188" s="93"/>
      <c r="D3188" s="93"/>
      <c r="F3188" s="93"/>
      <c r="H3188" s="93"/>
      <c r="J3188" s="93"/>
      <c r="L3188" s="93"/>
      <c r="N3188" s="93"/>
      <c r="P3188" s="93"/>
    </row>
    <row r="3189" spans="2:16">
      <c r="B3189" s="93"/>
      <c r="C3189" s="93"/>
      <c r="D3189" s="93"/>
      <c r="F3189" s="93"/>
      <c r="H3189" s="93"/>
      <c r="J3189" s="93"/>
      <c r="L3189" s="93"/>
      <c r="N3189" s="93"/>
      <c r="P3189" s="93"/>
    </row>
    <row r="3190" spans="2:16">
      <c r="B3190" s="93"/>
      <c r="C3190" s="93"/>
      <c r="D3190" s="93"/>
      <c r="F3190" s="93"/>
      <c r="H3190" s="93"/>
      <c r="J3190" s="93"/>
      <c r="L3190" s="93"/>
      <c r="N3190" s="93"/>
      <c r="P3190" s="93"/>
    </row>
    <row r="3191" spans="2:16">
      <c r="B3191" s="93"/>
      <c r="C3191" s="93"/>
      <c r="D3191" s="93"/>
      <c r="F3191" s="93"/>
      <c r="H3191" s="93"/>
      <c r="J3191" s="93"/>
      <c r="L3191" s="93"/>
      <c r="N3191" s="93"/>
      <c r="P3191" s="93"/>
    </row>
    <row r="3192" spans="2:16">
      <c r="B3192" s="93"/>
      <c r="C3192" s="93"/>
      <c r="D3192" s="93"/>
      <c r="F3192" s="93"/>
      <c r="H3192" s="93"/>
      <c r="J3192" s="93"/>
      <c r="L3192" s="93"/>
      <c r="N3192" s="93"/>
      <c r="P3192" s="93"/>
    </row>
    <row r="3193" spans="2:16">
      <c r="B3193" s="93"/>
      <c r="C3193" s="93"/>
      <c r="D3193" s="93"/>
      <c r="F3193" s="93"/>
      <c r="H3193" s="93"/>
      <c r="J3193" s="93"/>
      <c r="L3193" s="93"/>
      <c r="N3193" s="93"/>
      <c r="P3193" s="93"/>
    </row>
    <row r="3194" spans="2:16">
      <c r="B3194" s="93"/>
      <c r="C3194" s="93"/>
      <c r="D3194" s="93"/>
      <c r="F3194" s="93"/>
      <c r="H3194" s="93"/>
      <c r="J3194" s="93"/>
      <c r="L3194" s="93"/>
      <c r="N3194" s="93"/>
      <c r="P3194" s="93"/>
    </row>
    <row r="3195" spans="2:16">
      <c r="B3195" s="93"/>
      <c r="C3195" s="93"/>
      <c r="D3195" s="93"/>
      <c r="F3195" s="93"/>
      <c r="H3195" s="93"/>
      <c r="J3195" s="93"/>
      <c r="L3195" s="93"/>
      <c r="N3195" s="93"/>
      <c r="P3195" s="93"/>
    </row>
    <row r="3196" spans="2:16">
      <c r="B3196" s="93"/>
      <c r="C3196" s="93"/>
      <c r="D3196" s="93"/>
      <c r="F3196" s="93"/>
      <c r="H3196" s="93"/>
      <c r="J3196" s="93"/>
      <c r="L3196" s="93"/>
      <c r="N3196" s="93"/>
      <c r="P3196" s="93"/>
    </row>
    <row r="3197" spans="2:16">
      <c r="B3197" s="93"/>
      <c r="C3197" s="93"/>
      <c r="D3197" s="93"/>
      <c r="F3197" s="93"/>
      <c r="H3197" s="93"/>
      <c r="J3197" s="93"/>
      <c r="L3197" s="93"/>
      <c r="N3197" s="93"/>
      <c r="P3197" s="93"/>
    </row>
    <row r="3198" spans="2:16">
      <c r="B3198" s="93"/>
      <c r="C3198" s="93"/>
      <c r="D3198" s="93"/>
      <c r="F3198" s="93"/>
      <c r="H3198" s="93"/>
      <c r="J3198" s="93"/>
      <c r="L3198" s="93"/>
      <c r="N3198" s="93"/>
      <c r="P3198" s="93"/>
    </row>
    <row r="3199" spans="2:16">
      <c r="B3199" s="93"/>
      <c r="C3199" s="93"/>
      <c r="D3199" s="93"/>
      <c r="F3199" s="93"/>
      <c r="H3199" s="93"/>
      <c r="J3199" s="93"/>
      <c r="L3199" s="93"/>
      <c r="N3199" s="93"/>
      <c r="P3199" s="93"/>
    </row>
    <row r="3200" spans="2:16">
      <c r="B3200" s="93"/>
      <c r="C3200" s="93"/>
      <c r="D3200" s="93"/>
      <c r="F3200" s="93"/>
      <c r="H3200" s="93"/>
      <c r="J3200" s="93"/>
      <c r="L3200" s="93"/>
      <c r="N3200" s="93"/>
      <c r="P3200" s="93"/>
    </row>
    <row r="3201" spans="2:16">
      <c r="B3201" s="93"/>
      <c r="C3201" s="93"/>
      <c r="D3201" s="93"/>
      <c r="F3201" s="93"/>
      <c r="H3201" s="93"/>
      <c r="J3201" s="93"/>
      <c r="L3201" s="93"/>
      <c r="N3201" s="93"/>
      <c r="P3201" s="93"/>
    </row>
    <row r="3202" spans="2:16">
      <c r="B3202" s="93"/>
      <c r="C3202" s="93"/>
      <c r="D3202" s="93"/>
      <c r="F3202" s="93"/>
      <c r="H3202" s="93"/>
      <c r="J3202" s="93"/>
      <c r="L3202" s="93"/>
      <c r="N3202" s="93"/>
      <c r="P3202" s="93"/>
    </row>
    <row r="3203" spans="2:16">
      <c r="B3203" s="93"/>
      <c r="C3203" s="93"/>
      <c r="D3203" s="93"/>
      <c r="F3203" s="93"/>
      <c r="H3203" s="93"/>
      <c r="J3203" s="93"/>
      <c r="L3203" s="93"/>
      <c r="N3203" s="93"/>
      <c r="P3203" s="93"/>
    </row>
    <row r="3204" spans="2:16">
      <c r="B3204" s="93"/>
      <c r="C3204" s="93"/>
      <c r="D3204" s="93"/>
      <c r="F3204" s="93"/>
      <c r="H3204" s="93"/>
      <c r="J3204" s="93"/>
      <c r="L3204" s="93"/>
      <c r="N3204" s="93"/>
      <c r="P3204" s="93"/>
    </row>
    <row r="3205" spans="2:16">
      <c r="B3205" s="93"/>
      <c r="C3205" s="93"/>
      <c r="D3205" s="93"/>
      <c r="F3205" s="93"/>
      <c r="H3205" s="93"/>
      <c r="J3205" s="93"/>
      <c r="L3205" s="93"/>
      <c r="N3205" s="93"/>
      <c r="P3205" s="93"/>
    </row>
    <row r="3206" spans="2:16">
      <c r="B3206" s="93"/>
      <c r="C3206" s="93"/>
      <c r="D3206" s="93"/>
      <c r="F3206" s="93"/>
      <c r="H3206" s="93"/>
      <c r="J3206" s="93"/>
      <c r="L3206" s="93"/>
      <c r="N3206" s="93"/>
      <c r="P3206" s="93"/>
    </row>
    <row r="3207" spans="2:16">
      <c r="B3207" s="93"/>
      <c r="C3207" s="93"/>
      <c r="D3207" s="93"/>
      <c r="F3207" s="93"/>
      <c r="H3207" s="93"/>
      <c r="J3207" s="93"/>
      <c r="L3207" s="93"/>
      <c r="N3207" s="93"/>
      <c r="P3207" s="93"/>
    </row>
    <row r="3208" spans="2:16">
      <c r="B3208" s="93"/>
      <c r="C3208" s="93"/>
      <c r="D3208" s="93"/>
      <c r="F3208" s="93"/>
      <c r="H3208" s="93"/>
      <c r="J3208" s="93"/>
      <c r="L3208" s="93"/>
      <c r="N3208" s="93"/>
      <c r="P3208" s="93"/>
    </row>
    <row r="3209" spans="2:16">
      <c r="B3209" s="93"/>
      <c r="C3209" s="93"/>
      <c r="D3209" s="93"/>
      <c r="F3209" s="93"/>
      <c r="H3209" s="93"/>
      <c r="J3209" s="93"/>
      <c r="L3209" s="93"/>
      <c r="N3209" s="93"/>
      <c r="P3209" s="93"/>
    </row>
    <row r="3210" spans="2:16">
      <c r="B3210" s="93"/>
      <c r="C3210" s="93"/>
      <c r="D3210" s="93"/>
      <c r="F3210" s="93"/>
      <c r="H3210" s="93"/>
      <c r="J3210" s="93"/>
      <c r="L3210" s="93"/>
      <c r="N3210" s="93"/>
      <c r="P3210" s="93"/>
    </row>
    <row r="3211" spans="2:16">
      <c r="B3211" s="93"/>
      <c r="C3211" s="93"/>
      <c r="D3211" s="93"/>
      <c r="F3211" s="93"/>
      <c r="H3211" s="93"/>
      <c r="J3211" s="93"/>
      <c r="L3211" s="93"/>
      <c r="N3211" s="93"/>
      <c r="P3211" s="93"/>
    </row>
    <row r="3212" spans="2:16">
      <c r="B3212" s="93"/>
      <c r="C3212" s="93"/>
      <c r="D3212" s="93"/>
      <c r="F3212" s="93"/>
      <c r="H3212" s="93"/>
      <c r="J3212" s="93"/>
      <c r="L3212" s="93"/>
      <c r="N3212" s="93"/>
      <c r="P3212" s="93"/>
    </row>
    <row r="3213" spans="2:16">
      <c r="B3213" s="93"/>
      <c r="C3213" s="93"/>
      <c r="D3213" s="93"/>
      <c r="F3213" s="93"/>
      <c r="H3213" s="93"/>
      <c r="J3213" s="93"/>
      <c r="L3213" s="93"/>
      <c r="N3213" s="93"/>
      <c r="P3213" s="93"/>
    </row>
    <row r="3214" spans="2:16">
      <c r="B3214" s="93"/>
      <c r="C3214" s="93"/>
      <c r="D3214" s="93"/>
      <c r="F3214" s="93"/>
      <c r="H3214" s="93"/>
      <c r="J3214" s="93"/>
      <c r="L3214" s="93"/>
      <c r="N3214" s="93"/>
      <c r="P3214" s="93"/>
    </row>
    <row r="3215" spans="2:16">
      <c r="B3215" s="93"/>
      <c r="C3215" s="93"/>
      <c r="D3215" s="93"/>
      <c r="F3215" s="93"/>
      <c r="H3215" s="93"/>
      <c r="J3215" s="93"/>
      <c r="L3215" s="93"/>
      <c r="N3215" s="93"/>
      <c r="P3215" s="93"/>
    </row>
    <row r="3216" spans="2:16">
      <c r="B3216" s="93"/>
      <c r="C3216" s="93"/>
      <c r="D3216" s="93"/>
      <c r="F3216" s="93"/>
      <c r="H3216" s="93"/>
      <c r="J3216" s="93"/>
      <c r="L3216" s="93"/>
      <c r="N3216" s="93"/>
      <c r="P3216" s="93"/>
    </row>
    <row r="3217" spans="2:16">
      <c r="B3217" s="93"/>
      <c r="C3217" s="93"/>
      <c r="D3217" s="93"/>
      <c r="F3217" s="93"/>
      <c r="H3217" s="93"/>
      <c r="J3217" s="93"/>
      <c r="L3217" s="93"/>
      <c r="N3217" s="93"/>
      <c r="P3217" s="93"/>
    </row>
    <row r="3218" spans="2:16">
      <c r="B3218" s="93"/>
      <c r="C3218" s="93"/>
      <c r="D3218" s="93"/>
      <c r="F3218" s="93"/>
      <c r="H3218" s="93"/>
      <c r="J3218" s="93"/>
      <c r="L3218" s="93"/>
      <c r="N3218" s="93"/>
      <c r="P3218" s="93"/>
    </row>
    <row r="3219" spans="2:16">
      <c r="B3219" s="93"/>
      <c r="C3219" s="93"/>
      <c r="D3219" s="93"/>
      <c r="F3219" s="93"/>
      <c r="H3219" s="93"/>
      <c r="J3219" s="93"/>
      <c r="L3219" s="93"/>
      <c r="N3219" s="93"/>
      <c r="P3219" s="93"/>
    </row>
    <row r="3220" spans="2:16">
      <c r="B3220" s="93"/>
      <c r="C3220" s="93"/>
      <c r="D3220" s="93"/>
      <c r="F3220" s="93"/>
      <c r="H3220" s="93"/>
      <c r="J3220" s="93"/>
      <c r="L3220" s="93"/>
      <c r="N3220" s="93"/>
      <c r="P3220" s="93"/>
    </row>
    <row r="3221" spans="2:16">
      <c r="B3221" s="93"/>
      <c r="C3221" s="93"/>
      <c r="D3221" s="93"/>
      <c r="F3221" s="93"/>
      <c r="H3221" s="93"/>
      <c r="J3221" s="93"/>
      <c r="L3221" s="93"/>
      <c r="N3221" s="93"/>
      <c r="P3221" s="93"/>
    </row>
    <row r="3222" spans="2:16">
      <c r="B3222" s="93"/>
      <c r="C3222" s="93"/>
      <c r="D3222" s="93"/>
      <c r="F3222" s="93"/>
      <c r="H3222" s="93"/>
      <c r="J3222" s="93"/>
      <c r="L3222" s="93"/>
      <c r="N3222" s="93"/>
      <c r="P3222" s="93"/>
    </row>
    <row r="3223" spans="2:16">
      <c r="B3223" s="93"/>
      <c r="C3223" s="93"/>
      <c r="D3223" s="93"/>
      <c r="F3223" s="93"/>
      <c r="H3223" s="93"/>
      <c r="J3223" s="93"/>
      <c r="L3223" s="93"/>
      <c r="N3223" s="93"/>
      <c r="P3223" s="93"/>
    </row>
    <row r="3224" spans="2:16">
      <c r="B3224" s="93"/>
      <c r="C3224" s="93"/>
      <c r="D3224" s="93"/>
      <c r="F3224" s="93"/>
      <c r="H3224" s="93"/>
      <c r="J3224" s="93"/>
      <c r="L3224" s="93"/>
      <c r="N3224" s="93"/>
      <c r="P3224" s="93"/>
    </row>
    <row r="3225" spans="2:16">
      <c r="B3225" s="93"/>
      <c r="C3225" s="93"/>
      <c r="D3225" s="93"/>
      <c r="F3225" s="93"/>
      <c r="H3225" s="93"/>
      <c r="J3225" s="93"/>
      <c r="L3225" s="93"/>
      <c r="N3225" s="93"/>
      <c r="P3225" s="93"/>
    </row>
    <row r="3226" spans="2:16">
      <c r="B3226" s="93"/>
      <c r="C3226" s="93"/>
      <c r="D3226" s="93"/>
      <c r="F3226" s="93"/>
      <c r="H3226" s="93"/>
      <c r="J3226" s="93"/>
      <c r="L3226" s="93"/>
      <c r="N3226" s="93"/>
      <c r="P3226" s="93"/>
    </row>
    <row r="3227" spans="2:16">
      <c r="B3227" s="93"/>
      <c r="C3227" s="93"/>
      <c r="D3227" s="93"/>
      <c r="F3227" s="93"/>
      <c r="H3227" s="93"/>
      <c r="J3227" s="93"/>
      <c r="L3227" s="93"/>
      <c r="N3227" s="93"/>
      <c r="P3227" s="93"/>
    </row>
    <row r="3228" spans="2:16">
      <c r="B3228" s="93"/>
      <c r="C3228" s="93"/>
      <c r="D3228" s="93"/>
      <c r="F3228" s="93"/>
      <c r="H3228" s="93"/>
      <c r="J3228" s="93"/>
      <c r="L3228" s="93"/>
      <c r="N3228" s="93"/>
      <c r="P3228" s="93"/>
    </row>
    <row r="3229" spans="2:16">
      <c r="B3229" s="93"/>
      <c r="C3229" s="93"/>
      <c r="D3229" s="93"/>
      <c r="F3229" s="93"/>
      <c r="H3229" s="93"/>
      <c r="J3229" s="93"/>
      <c r="L3229" s="93"/>
      <c r="N3229" s="93"/>
      <c r="P3229" s="93"/>
    </row>
    <row r="3230" spans="2:16">
      <c r="B3230" s="93"/>
      <c r="C3230" s="93"/>
      <c r="D3230" s="93"/>
      <c r="F3230" s="93"/>
      <c r="H3230" s="93"/>
      <c r="J3230" s="93"/>
      <c r="L3230" s="93"/>
      <c r="N3230" s="93"/>
      <c r="P3230" s="93"/>
    </row>
    <row r="3231" spans="2:16">
      <c r="B3231" s="93"/>
      <c r="C3231" s="93"/>
      <c r="D3231" s="93"/>
      <c r="F3231" s="93"/>
      <c r="H3231" s="93"/>
      <c r="J3231" s="93"/>
      <c r="L3231" s="93"/>
      <c r="N3231" s="93"/>
      <c r="P3231" s="93"/>
    </row>
    <row r="3232" spans="2:16">
      <c r="B3232" s="93"/>
      <c r="C3232" s="93"/>
      <c r="D3232" s="93"/>
      <c r="F3232" s="93"/>
      <c r="H3232" s="93"/>
      <c r="J3232" s="93"/>
      <c r="L3232" s="93"/>
      <c r="N3232" s="93"/>
      <c r="P3232" s="93"/>
    </row>
    <row r="3233" spans="2:16">
      <c r="B3233" s="93"/>
      <c r="C3233" s="93"/>
      <c r="D3233" s="93"/>
      <c r="F3233" s="93"/>
      <c r="H3233" s="93"/>
      <c r="J3233" s="93"/>
      <c r="L3233" s="93"/>
      <c r="N3233" s="93"/>
      <c r="P3233" s="93"/>
    </row>
    <row r="3234" spans="2:16">
      <c r="B3234" s="93"/>
      <c r="C3234" s="93"/>
      <c r="D3234" s="93"/>
      <c r="F3234" s="93"/>
      <c r="H3234" s="93"/>
      <c r="J3234" s="93"/>
      <c r="L3234" s="93"/>
      <c r="N3234" s="93"/>
      <c r="P3234" s="93"/>
    </row>
    <row r="3235" spans="2:16">
      <c r="B3235" s="93"/>
      <c r="C3235" s="93"/>
      <c r="D3235" s="93"/>
      <c r="F3235" s="93"/>
      <c r="H3235" s="93"/>
      <c r="J3235" s="93"/>
      <c r="L3235" s="93"/>
      <c r="N3235" s="93"/>
      <c r="P3235" s="93"/>
    </row>
    <row r="3236" spans="2:16">
      <c r="B3236" s="93"/>
      <c r="C3236" s="93"/>
      <c r="D3236" s="93"/>
      <c r="F3236" s="93"/>
      <c r="H3236" s="93"/>
      <c r="J3236" s="93"/>
      <c r="L3236" s="93"/>
      <c r="N3236" s="93"/>
      <c r="P3236" s="93"/>
    </row>
    <row r="3237" spans="2:16">
      <c r="B3237" s="93"/>
      <c r="C3237" s="93"/>
      <c r="D3237" s="93"/>
      <c r="F3237" s="93"/>
      <c r="H3237" s="93"/>
      <c r="J3237" s="93"/>
      <c r="L3237" s="93"/>
      <c r="N3237" s="93"/>
      <c r="P3237" s="93"/>
    </row>
    <row r="3238" spans="2:16">
      <c r="B3238" s="93"/>
      <c r="C3238" s="93"/>
      <c r="D3238" s="93"/>
      <c r="F3238" s="93"/>
      <c r="H3238" s="93"/>
      <c r="J3238" s="93"/>
      <c r="L3238" s="93"/>
      <c r="N3238" s="93"/>
      <c r="P3238" s="93"/>
    </row>
    <row r="3239" spans="2:16">
      <c r="B3239" s="93"/>
      <c r="C3239" s="93"/>
      <c r="D3239" s="93"/>
      <c r="F3239" s="93"/>
      <c r="H3239" s="93"/>
      <c r="J3239" s="93"/>
      <c r="L3239" s="93"/>
      <c r="N3239" s="93"/>
      <c r="P3239" s="93"/>
    </row>
    <row r="3240" spans="2:16">
      <c r="B3240" s="93"/>
      <c r="C3240" s="93"/>
      <c r="D3240" s="93"/>
      <c r="F3240" s="93"/>
      <c r="H3240" s="93"/>
      <c r="J3240" s="93"/>
      <c r="L3240" s="93"/>
      <c r="N3240" s="93"/>
      <c r="P3240" s="93"/>
    </row>
    <row r="3241" spans="2:16">
      <c r="B3241" s="93"/>
      <c r="C3241" s="93"/>
      <c r="D3241" s="93"/>
      <c r="F3241" s="93"/>
      <c r="H3241" s="93"/>
      <c r="J3241" s="93"/>
      <c r="L3241" s="93"/>
      <c r="N3241" s="93"/>
      <c r="P3241" s="93"/>
    </row>
    <row r="3242" spans="2:16">
      <c r="B3242" s="93"/>
      <c r="C3242" s="93"/>
      <c r="D3242" s="93"/>
      <c r="F3242" s="93"/>
      <c r="H3242" s="93"/>
      <c r="J3242" s="93"/>
      <c r="L3242" s="93"/>
      <c r="N3242" s="93"/>
      <c r="P3242" s="93"/>
    </row>
    <row r="3243" spans="2:16">
      <c r="B3243" s="93"/>
      <c r="C3243" s="93"/>
      <c r="D3243" s="93"/>
      <c r="F3243" s="93"/>
      <c r="H3243" s="93"/>
      <c r="J3243" s="93"/>
      <c r="L3243" s="93"/>
      <c r="N3243" s="93"/>
      <c r="P3243" s="93"/>
    </row>
    <row r="3244" spans="2:16">
      <c r="B3244" s="93"/>
      <c r="C3244" s="93"/>
      <c r="D3244" s="93"/>
      <c r="F3244" s="93"/>
      <c r="H3244" s="93"/>
      <c r="J3244" s="93"/>
      <c r="L3244" s="93"/>
      <c r="N3244" s="93"/>
      <c r="P3244" s="93"/>
    </row>
    <row r="3245" spans="2:16">
      <c r="B3245" s="93"/>
      <c r="C3245" s="93"/>
      <c r="D3245" s="93"/>
      <c r="F3245" s="93"/>
      <c r="H3245" s="93"/>
      <c r="J3245" s="93"/>
      <c r="L3245" s="93"/>
      <c r="N3245" s="93"/>
      <c r="P3245" s="93"/>
    </row>
    <row r="3246" spans="2:16">
      <c r="B3246" s="93"/>
      <c r="C3246" s="93"/>
      <c r="D3246" s="93"/>
      <c r="F3246" s="93"/>
      <c r="H3246" s="93"/>
      <c r="J3246" s="93"/>
      <c r="L3246" s="93"/>
      <c r="N3246" s="93"/>
      <c r="P3246" s="93"/>
    </row>
    <row r="3247" spans="2:16">
      <c r="B3247" s="93"/>
      <c r="C3247" s="93"/>
      <c r="D3247" s="93"/>
      <c r="F3247" s="93"/>
      <c r="H3247" s="93"/>
      <c r="J3247" s="93"/>
      <c r="L3247" s="93"/>
      <c r="N3247" s="93"/>
      <c r="P3247" s="93"/>
    </row>
    <row r="3248" spans="2:16">
      <c r="B3248" s="93"/>
      <c r="C3248" s="93"/>
      <c r="D3248" s="93"/>
      <c r="F3248" s="93"/>
      <c r="H3248" s="93"/>
      <c r="J3248" s="93"/>
      <c r="L3248" s="93"/>
      <c r="N3248" s="93"/>
      <c r="P3248" s="93"/>
    </row>
    <row r="3249" spans="2:16">
      <c r="B3249" s="93"/>
      <c r="C3249" s="93"/>
      <c r="D3249" s="93"/>
      <c r="F3249" s="93"/>
      <c r="H3249" s="93"/>
      <c r="J3249" s="93"/>
      <c r="L3249" s="93"/>
      <c r="N3249" s="93"/>
      <c r="P3249" s="93"/>
    </row>
    <row r="3250" spans="2:16">
      <c r="B3250" s="93"/>
      <c r="C3250" s="93"/>
      <c r="D3250" s="93"/>
      <c r="F3250" s="93"/>
      <c r="H3250" s="93"/>
      <c r="J3250" s="93"/>
      <c r="L3250" s="93"/>
      <c r="N3250" s="93"/>
      <c r="P3250" s="93"/>
    </row>
    <row r="3251" spans="2:16">
      <c r="B3251" s="93"/>
      <c r="C3251" s="93"/>
      <c r="D3251" s="93"/>
      <c r="F3251" s="93"/>
      <c r="H3251" s="93"/>
      <c r="J3251" s="93"/>
      <c r="L3251" s="93"/>
      <c r="N3251" s="93"/>
      <c r="P3251" s="93"/>
    </row>
    <row r="3252" spans="2:16">
      <c r="B3252" s="93"/>
      <c r="C3252" s="93"/>
      <c r="D3252" s="93"/>
      <c r="F3252" s="93"/>
      <c r="H3252" s="93"/>
      <c r="J3252" s="93"/>
      <c r="L3252" s="93"/>
      <c r="N3252" s="93"/>
      <c r="P3252" s="93"/>
    </row>
    <row r="3253" spans="2:16">
      <c r="B3253" s="93"/>
      <c r="C3253" s="93"/>
      <c r="D3253" s="93"/>
      <c r="F3253" s="93"/>
      <c r="H3253" s="93"/>
      <c r="J3253" s="93"/>
      <c r="L3253" s="93"/>
      <c r="N3253" s="93"/>
      <c r="P3253" s="93"/>
    </row>
    <row r="3254" spans="2:16">
      <c r="B3254" s="93"/>
      <c r="C3254" s="93"/>
      <c r="D3254" s="93"/>
      <c r="F3254" s="93"/>
      <c r="H3254" s="93"/>
      <c r="J3254" s="93"/>
      <c r="L3254" s="93"/>
      <c r="N3254" s="93"/>
      <c r="P3254" s="93"/>
    </row>
    <row r="3255" spans="2:16">
      <c r="B3255" s="93"/>
      <c r="C3255" s="93"/>
      <c r="D3255" s="93"/>
      <c r="F3255" s="93"/>
      <c r="H3255" s="93"/>
      <c r="J3255" s="93"/>
      <c r="L3255" s="93"/>
      <c r="N3255" s="93"/>
      <c r="P3255" s="93"/>
    </row>
    <row r="3256" spans="2:16">
      <c r="B3256" s="93"/>
      <c r="C3256" s="93"/>
      <c r="D3256" s="93"/>
      <c r="F3256" s="93"/>
      <c r="H3256" s="93"/>
      <c r="J3256" s="93"/>
      <c r="L3256" s="93"/>
      <c r="N3256" s="93"/>
      <c r="P3256" s="93"/>
    </row>
    <row r="3257" spans="2:16">
      <c r="B3257" s="93"/>
      <c r="C3257" s="93"/>
      <c r="D3257" s="93"/>
      <c r="F3257" s="93"/>
      <c r="H3257" s="93"/>
      <c r="J3257" s="93"/>
      <c r="L3257" s="93"/>
      <c r="N3257" s="93"/>
      <c r="P3257" s="93"/>
    </row>
    <row r="3258" spans="2:16">
      <c r="B3258" s="93"/>
      <c r="C3258" s="93"/>
      <c r="D3258" s="93"/>
      <c r="F3258" s="93"/>
      <c r="H3258" s="93"/>
      <c r="J3258" s="93"/>
      <c r="L3258" s="93"/>
      <c r="N3258" s="93"/>
      <c r="P3258" s="93"/>
    </row>
    <row r="3259" spans="2:16">
      <c r="B3259" s="93"/>
      <c r="C3259" s="93"/>
      <c r="D3259" s="93"/>
      <c r="F3259" s="93"/>
      <c r="H3259" s="93"/>
      <c r="J3259" s="93"/>
      <c r="L3259" s="93"/>
      <c r="N3259" s="93"/>
      <c r="P3259" s="93"/>
    </row>
    <row r="3260" spans="2:16">
      <c r="B3260" s="93"/>
      <c r="C3260" s="93"/>
      <c r="D3260" s="93"/>
      <c r="F3260" s="93"/>
      <c r="H3260" s="93"/>
      <c r="J3260" s="93"/>
      <c r="L3260" s="93"/>
      <c r="N3260" s="93"/>
      <c r="P3260" s="93"/>
    </row>
    <row r="3261" spans="2:16">
      <c r="B3261" s="93"/>
      <c r="C3261" s="93"/>
      <c r="D3261" s="93"/>
      <c r="F3261" s="93"/>
      <c r="H3261" s="93"/>
      <c r="J3261" s="93"/>
      <c r="L3261" s="93"/>
      <c r="N3261" s="93"/>
      <c r="P3261" s="93"/>
    </row>
    <row r="3262" spans="2:16">
      <c r="B3262" s="93"/>
      <c r="C3262" s="93"/>
      <c r="D3262" s="93"/>
      <c r="F3262" s="93"/>
      <c r="H3262" s="93"/>
      <c r="J3262" s="93"/>
      <c r="L3262" s="93"/>
      <c r="N3262" s="93"/>
      <c r="P3262" s="93"/>
    </row>
    <row r="3263" spans="2:16">
      <c r="B3263" s="93"/>
      <c r="C3263" s="93"/>
      <c r="D3263" s="93"/>
      <c r="F3263" s="93"/>
      <c r="H3263" s="93"/>
      <c r="J3263" s="93"/>
      <c r="L3263" s="93"/>
      <c r="N3263" s="93"/>
      <c r="P3263" s="93"/>
    </row>
    <row r="3264" spans="2:16">
      <c r="B3264" s="93"/>
      <c r="C3264" s="93"/>
      <c r="D3264" s="93"/>
      <c r="F3264" s="93"/>
      <c r="H3264" s="93"/>
      <c r="J3264" s="93"/>
      <c r="L3264" s="93"/>
      <c r="N3264" s="93"/>
      <c r="P3264" s="93"/>
    </row>
    <row r="3265" spans="2:16">
      <c r="B3265" s="93"/>
      <c r="C3265" s="93"/>
      <c r="D3265" s="93"/>
      <c r="F3265" s="93"/>
      <c r="H3265" s="93"/>
      <c r="J3265" s="93"/>
      <c r="L3265" s="93"/>
      <c r="N3265" s="93"/>
      <c r="P3265" s="93"/>
    </row>
    <row r="3266" spans="2:16">
      <c r="B3266" s="93"/>
      <c r="C3266" s="93"/>
      <c r="D3266" s="93"/>
      <c r="F3266" s="93"/>
      <c r="H3266" s="93"/>
      <c r="J3266" s="93"/>
      <c r="L3266" s="93"/>
      <c r="N3266" s="93"/>
      <c r="P3266" s="93"/>
    </row>
    <row r="3267" spans="2:16">
      <c r="B3267" s="93"/>
      <c r="C3267" s="93"/>
      <c r="D3267" s="93"/>
      <c r="F3267" s="93"/>
      <c r="H3267" s="93"/>
      <c r="J3267" s="93"/>
      <c r="L3267" s="93"/>
      <c r="N3267" s="93"/>
      <c r="P3267" s="93"/>
    </row>
    <row r="3268" spans="2:16">
      <c r="B3268" s="93"/>
      <c r="C3268" s="93"/>
      <c r="D3268" s="93"/>
      <c r="F3268" s="93"/>
      <c r="H3268" s="93"/>
      <c r="J3268" s="93"/>
      <c r="L3268" s="93"/>
      <c r="N3268" s="93"/>
      <c r="P3268" s="93"/>
    </row>
    <row r="3269" spans="2:16">
      <c r="B3269" s="93"/>
      <c r="C3269" s="93"/>
      <c r="D3269" s="93"/>
      <c r="F3269" s="93"/>
      <c r="H3269" s="93"/>
      <c r="J3269" s="93"/>
      <c r="L3269" s="93"/>
      <c r="N3269" s="93"/>
      <c r="P3269" s="93"/>
    </row>
    <row r="3270" spans="2:16">
      <c r="B3270" s="93"/>
      <c r="C3270" s="93"/>
      <c r="D3270" s="93"/>
      <c r="F3270" s="93"/>
      <c r="H3270" s="93"/>
      <c r="J3270" s="93"/>
      <c r="L3270" s="93"/>
      <c r="N3270" s="93"/>
      <c r="P3270" s="93"/>
    </row>
    <row r="3271" spans="2:16">
      <c r="B3271" s="93"/>
      <c r="C3271" s="93"/>
      <c r="D3271" s="93"/>
      <c r="F3271" s="93"/>
      <c r="H3271" s="93"/>
      <c r="J3271" s="93"/>
      <c r="L3271" s="93"/>
      <c r="N3271" s="93"/>
      <c r="P3271" s="93"/>
    </row>
    <row r="3272" spans="2:16">
      <c r="B3272" s="93"/>
      <c r="C3272" s="93"/>
      <c r="D3272" s="93"/>
      <c r="F3272" s="93"/>
      <c r="H3272" s="93"/>
      <c r="J3272" s="93"/>
      <c r="L3272" s="93"/>
      <c r="N3272" s="93"/>
      <c r="P3272" s="93"/>
    </row>
    <row r="3273" spans="2:16">
      <c r="B3273" s="93"/>
      <c r="C3273" s="93"/>
      <c r="D3273" s="93"/>
      <c r="F3273" s="93"/>
      <c r="H3273" s="93"/>
      <c r="J3273" s="93"/>
      <c r="L3273" s="93"/>
      <c r="N3273" s="93"/>
      <c r="P3273" s="93"/>
    </row>
    <row r="3274" spans="2:16">
      <c r="B3274" s="93"/>
      <c r="C3274" s="93"/>
      <c r="D3274" s="93"/>
      <c r="F3274" s="93"/>
      <c r="H3274" s="93"/>
      <c r="J3274" s="93"/>
      <c r="L3274" s="93"/>
      <c r="N3274" s="93"/>
      <c r="P3274" s="93"/>
    </row>
    <row r="3275" spans="2:16">
      <c r="B3275" s="93"/>
      <c r="C3275" s="93"/>
      <c r="D3275" s="93"/>
      <c r="F3275" s="93"/>
      <c r="H3275" s="93"/>
      <c r="J3275" s="93"/>
      <c r="L3275" s="93"/>
      <c r="N3275" s="93"/>
      <c r="P3275" s="93"/>
    </row>
    <row r="3276" spans="2:16">
      <c r="B3276" s="93"/>
      <c r="C3276" s="93"/>
      <c r="D3276" s="93"/>
      <c r="F3276" s="93"/>
      <c r="H3276" s="93"/>
      <c r="J3276" s="93"/>
      <c r="L3276" s="93"/>
      <c r="N3276" s="93"/>
      <c r="P3276" s="93"/>
    </row>
    <row r="3277" spans="2:16">
      <c r="B3277" s="93"/>
      <c r="C3277" s="93"/>
      <c r="D3277" s="93"/>
      <c r="F3277" s="93"/>
      <c r="H3277" s="93"/>
      <c r="J3277" s="93"/>
      <c r="L3277" s="93"/>
      <c r="N3277" s="93"/>
      <c r="P3277" s="93"/>
    </row>
    <row r="3278" spans="2:16">
      <c r="B3278" s="93"/>
      <c r="C3278" s="93"/>
      <c r="D3278" s="93"/>
      <c r="F3278" s="93"/>
      <c r="H3278" s="93"/>
      <c r="J3278" s="93"/>
      <c r="L3278" s="93"/>
      <c r="N3278" s="93"/>
      <c r="P3278" s="93"/>
    </row>
    <row r="3279" spans="2:16">
      <c r="B3279" s="93"/>
      <c r="C3279" s="93"/>
      <c r="D3279" s="93"/>
      <c r="F3279" s="93"/>
      <c r="H3279" s="93"/>
      <c r="J3279" s="93"/>
      <c r="L3279" s="93"/>
      <c r="N3279" s="93"/>
      <c r="P3279" s="93"/>
    </row>
    <row r="3280" spans="2:16">
      <c r="B3280" s="93"/>
      <c r="C3280" s="93"/>
      <c r="D3280" s="93"/>
      <c r="F3280" s="93"/>
      <c r="H3280" s="93"/>
      <c r="J3280" s="93"/>
      <c r="L3280" s="93"/>
      <c r="N3280" s="93"/>
      <c r="P3280" s="93"/>
    </row>
    <row r="3281" spans="2:16">
      <c r="B3281" s="93"/>
      <c r="C3281" s="93"/>
      <c r="D3281" s="93"/>
      <c r="F3281" s="93"/>
      <c r="H3281" s="93"/>
      <c r="J3281" s="93"/>
      <c r="L3281" s="93"/>
      <c r="N3281" s="93"/>
      <c r="P3281" s="93"/>
    </row>
    <row r="3282" spans="2:16">
      <c r="B3282" s="93"/>
      <c r="C3282" s="93"/>
      <c r="D3282" s="93"/>
      <c r="F3282" s="93"/>
      <c r="H3282" s="93"/>
      <c r="J3282" s="93"/>
      <c r="L3282" s="93"/>
      <c r="N3282" s="93"/>
      <c r="P3282" s="93"/>
    </row>
    <row r="3283" spans="2:16">
      <c r="B3283" s="93"/>
      <c r="C3283" s="93"/>
      <c r="D3283" s="93"/>
      <c r="F3283" s="93"/>
      <c r="H3283" s="93"/>
      <c r="J3283" s="93"/>
      <c r="L3283" s="93"/>
      <c r="N3283" s="93"/>
      <c r="P3283" s="93"/>
    </row>
    <row r="3284" spans="2:16">
      <c r="B3284" s="93"/>
      <c r="C3284" s="93"/>
      <c r="D3284" s="93"/>
      <c r="F3284" s="93"/>
      <c r="H3284" s="93"/>
      <c r="J3284" s="93"/>
      <c r="L3284" s="93"/>
      <c r="N3284" s="93"/>
      <c r="P3284" s="93"/>
    </row>
    <row r="3285" spans="2:16">
      <c r="B3285" s="93"/>
      <c r="C3285" s="93"/>
      <c r="D3285" s="93"/>
      <c r="F3285" s="93"/>
      <c r="H3285" s="93"/>
      <c r="J3285" s="93"/>
      <c r="L3285" s="93"/>
      <c r="N3285" s="93"/>
      <c r="P3285" s="93"/>
    </row>
    <row r="3286" spans="2:16">
      <c r="B3286" s="93"/>
      <c r="C3286" s="93"/>
      <c r="D3286" s="93"/>
      <c r="F3286" s="93"/>
      <c r="H3286" s="93"/>
      <c r="J3286" s="93"/>
      <c r="L3286" s="93"/>
      <c r="N3286" s="93"/>
      <c r="P3286" s="93"/>
    </row>
    <row r="3287" spans="2:16">
      <c r="B3287" s="93"/>
      <c r="C3287" s="93"/>
      <c r="D3287" s="93"/>
      <c r="F3287" s="93"/>
      <c r="H3287" s="93"/>
      <c r="J3287" s="93"/>
      <c r="L3287" s="93"/>
      <c r="N3287" s="93"/>
      <c r="P3287" s="93"/>
    </row>
    <row r="3288" spans="2:16">
      <c r="B3288" s="93"/>
      <c r="C3288" s="93"/>
      <c r="D3288" s="93"/>
      <c r="F3288" s="93"/>
      <c r="H3288" s="93"/>
      <c r="J3288" s="93"/>
      <c r="L3288" s="93"/>
      <c r="N3288" s="93"/>
      <c r="P3288" s="93"/>
    </row>
    <row r="3289" spans="2:16">
      <c r="B3289" s="93"/>
      <c r="C3289" s="93"/>
      <c r="D3289" s="93"/>
      <c r="F3289" s="93"/>
      <c r="H3289" s="93"/>
      <c r="J3289" s="93"/>
      <c r="L3289" s="93"/>
      <c r="N3289" s="93"/>
      <c r="P3289" s="93"/>
    </row>
    <row r="3290" spans="2:16">
      <c r="B3290" s="93"/>
      <c r="C3290" s="93"/>
      <c r="D3290" s="93"/>
      <c r="F3290" s="93"/>
      <c r="H3290" s="93"/>
      <c r="J3290" s="93"/>
      <c r="L3290" s="93"/>
      <c r="N3290" s="93"/>
      <c r="P3290" s="93"/>
    </row>
    <row r="3291" spans="2:16">
      <c r="B3291" s="93"/>
      <c r="C3291" s="93"/>
      <c r="D3291" s="93"/>
      <c r="F3291" s="93"/>
      <c r="H3291" s="93"/>
      <c r="J3291" s="93"/>
      <c r="L3291" s="93"/>
      <c r="N3291" s="93"/>
      <c r="P3291" s="93"/>
    </row>
    <row r="3292" spans="2:16">
      <c r="B3292" s="93"/>
      <c r="C3292" s="93"/>
      <c r="D3292" s="93"/>
      <c r="F3292" s="93"/>
      <c r="H3292" s="93"/>
      <c r="J3292" s="93"/>
      <c r="L3292" s="93"/>
      <c r="N3292" s="93"/>
      <c r="P3292" s="93"/>
    </row>
    <row r="3293" spans="2:16">
      <c r="B3293" s="93"/>
      <c r="C3293" s="93"/>
      <c r="D3293" s="93"/>
      <c r="F3293" s="93"/>
      <c r="H3293" s="93"/>
      <c r="J3293" s="93"/>
      <c r="L3293" s="93"/>
      <c r="N3293" s="93"/>
      <c r="P3293" s="93"/>
    </row>
    <row r="3294" spans="2:16">
      <c r="B3294" s="93"/>
      <c r="C3294" s="93"/>
      <c r="D3294" s="93"/>
      <c r="F3294" s="93"/>
      <c r="H3294" s="93"/>
      <c r="J3294" s="93"/>
      <c r="L3294" s="93"/>
      <c r="N3294" s="93"/>
      <c r="P3294" s="93"/>
    </row>
    <row r="3295" spans="2:16">
      <c r="B3295" s="93"/>
      <c r="C3295" s="93"/>
      <c r="D3295" s="93"/>
      <c r="F3295" s="93"/>
      <c r="H3295" s="93"/>
      <c r="J3295" s="93"/>
      <c r="L3295" s="93"/>
      <c r="N3295" s="93"/>
      <c r="P3295" s="93"/>
    </row>
    <row r="3296" spans="2:16">
      <c r="B3296" s="93"/>
      <c r="C3296" s="93"/>
      <c r="D3296" s="93"/>
      <c r="F3296" s="93"/>
      <c r="H3296" s="93"/>
      <c r="J3296" s="93"/>
      <c r="L3296" s="93"/>
      <c r="N3296" s="93"/>
      <c r="P3296" s="93"/>
    </row>
    <row r="3297" spans="2:16">
      <c r="B3297" s="93"/>
      <c r="C3297" s="93"/>
      <c r="D3297" s="93"/>
      <c r="F3297" s="93"/>
      <c r="H3297" s="93"/>
      <c r="J3297" s="93"/>
      <c r="L3297" s="93"/>
      <c r="N3297" s="93"/>
      <c r="P3297" s="93"/>
    </row>
    <row r="3298" spans="2:16">
      <c r="B3298" s="93"/>
      <c r="C3298" s="93"/>
      <c r="D3298" s="93"/>
      <c r="F3298" s="93"/>
      <c r="H3298" s="93"/>
      <c r="J3298" s="93"/>
      <c r="L3298" s="93"/>
      <c r="N3298" s="93"/>
      <c r="P3298" s="93"/>
    </row>
    <row r="3299" spans="2:16">
      <c r="B3299" s="93"/>
      <c r="C3299" s="93"/>
      <c r="D3299" s="93"/>
      <c r="F3299" s="93"/>
      <c r="H3299" s="93"/>
      <c r="J3299" s="93"/>
      <c r="L3299" s="93"/>
      <c r="N3299" s="93"/>
      <c r="P3299" s="93"/>
    </row>
    <row r="3300" spans="2:16">
      <c r="B3300" s="93"/>
      <c r="C3300" s="93"/>
      <c r="D3300" s="93"/>
      <c r="F3300" s="93"/>
      <c r="H3300" s="93"/>
      <c r="J3300" s="93"/>
      <c r="L3300" s="93"/>
      <c r="N3300" s="93"/>
      <c r="P3300" s="93"/>
    </row>
    <row r="3301" spans="2:16">
      <c r="B3301" s="93"/>
      <c r="C3301" s="93"/>
      <c r="D3301" s="93"/>
      <c r="F3301" s="93"/>
      <c r="H3301" s="93"/>
      <c r="J3301" s="93"/>
      <c r="L3301" s="93"/>
      <c r="N3301" s="93"/>
      <c r="P3301" s="93"/>
    </row>
    <row r="3302" spans="2:16">
      <c r="B3302" s="93"/>
      <c r="C3302" s="93"/>
      <c r="D3302" s="93"/>
      <c r="F3302" s="93"/>
      <c r="H3302" s="93"/>
      <c r="J3302" s="93"/>
      <c r="L3302" s="93"/>
      <c r="N3302" s="93"/>
      <c r="P3302" s="93"/>
    </row>
    <row r="3303" spans="2:16">
      <c r="B3303" s="93"/>
      <c r="C3303" s="93"/>
      <c r="D3303" s="93"/>
      <c r="F3303" s="93"/>
      <c r="H3303" s="93"/>
      <c r="J3303" s="93"/>
      <c r="L3303" s="93"/>
      <c r="N3303" s="93"/>
      <c r="P3303" s="93"/>
    </row>
    <row r="3304" spans="2:16">
      <c r="B3304" s="93"/>
      <c r="C3304" s="93"/>
      <c r="D3304" s="93"/>
      <c r="F3304" s="93"/>
      <c r="H3304" s="93"/>
      <c r="J3304" s="93"/>
      <c r="L3304" s="93"/>
      <c r="N3304" s="93"/>
      <c r="P3304" s="93"/>
    </row>
    <row r="3305" spans="2:16">
      <c r="B3305" s="93"/>
      <c r="C3305" s="93"/>
      <c r="D3305" s="93"/>
      <c r="F3305" s="93"/>
      <c r="H3305" s="93"/>
      <c r="J3305" s="93"/>
      <c r="L3305" s="93"/>
      <c r="N3305" s="93"/>
      <c r="P3305" s="93"/>
    </row>
    <row r="3306" spans="2:16">
      <c r="B3306" s="93"/>
      <c r="C3306" s="93"/>
      <c r="D3306" s="93"/>
      <c r="F3306" s="93"/>
      <c r="H3306" s="93"/>
      <c r="J3306" s="93"/>
      <c r="L3306" s="93"/>
      <c r="N3306" s="93"/>
      <c r="P3306" s="93"/>
    </row>
    <row r="3307" spans="2:16">
      <c r="B3307" s="93"/>
      <c r="C3307" s="93"/>
      <c r="D3307" s="93"/>
      <c r="F3307" s="93"/>
      <c r="H3307" s="93"/>
      <c r="J3307" s="93"/>
      <c r="L3307" s="93"/>
      <c r="N3307" s="93"/>
      <c r="P3307" s="93"/>
    </row>
    <row r="3308" spans="2:16">
      <c r="B3308" s="93"/>
      <c r="C3308" s="93"/>
      <c r="D3308" s="93"/>
      <c r="F3308" s="93"/>
      <c r="H3308" s="93"/>
      <c r="J3308" s="93"/>
      <c r="L3308" s="93"/>
      <c r="N3308" s="93"/>
      <c r="P3308" s="93"/>
    </row>
    <row r="3309" spans="2:16">
      <c r="B3309" s="93"/>
      <c r="C3309" s="93"/>
      <c r="D3309" s="93"/>
      <c r="F3309" s="93"/>
      <c r="H3309" s="93"/>
      <c r="J3309" s="93"/>
      <c r="L3309" s="93"/>
      <c r="N3309" s="93"/>
      <c r="P3309" s="93"/>
    </row>
    <row r="3310" spans="2:16">
      <c r="B3310" s="93"/>
      <c r="C3310" s="93"/>
      <c r="D3310" s="93"/>
      <c r="F3310" s="93"/>
      <c r="H3310" s="93"/>
      <c r="J3310" s="93"/>
      <c r="L3310" s="93"/>
      <c r="N3310" s="93"/>
      <c r="P3310" s="93"/>
    </row>
    <row r="3311" spans="2:16">
      <c r="B3311" s="93"/>
      <c r="C3311" s="93"/>
      <c r="D3311" s="93"/>
      <c r="F3311" s="93"/>
      <c r="H3311" s="93"/>
      <c r="J3311" s="93"/>
      <c r="L3311" s="93"/>
      <c r="N3311" s="93"/>
      <c r="P3311" s="93"/>
    </row>
    <row r="3312" spans="2:16">
      <c r="B3312" s="93"/>
      <c r="C3312" s="93"/>
      <c r="D3312" s="93"/>
      <c r="F3312" s="93"/>
      <c r="H3312" s="93"/>
      <c r="J3312" s="93"/>
      <c r="L3312" s="93"/>
      <c r="N3312" s="93"/>
      <c r="P3312" s="93"/>
    </row>
    <row r="3313" spans="2:16">
      <c r="B3313" s="93"/>
      <c r="C3313" s="93"/>
      <c r="D3313" s="93"/>
      <c r="F3313" s="93"/>
      <c r="H3313" s="93"/>
      <c r="J3313" s="93"/>
      <c r="L3313" s="93"/>
      <c r="N3313" s="93"/>
      <c r="P3313" s="93"/>
    </row>
    <row r="3314" spans="2:16">
      <c r="B3314" s="93"/>
      <c r="C3314" s="93"/>
      <c r="D3314" s="93"/>
      <c r="F3314" s="93"/>
      <c r="H3314" s="93"/>
      <c r="J3314" s="93"/>
      <c r="L3314" s="93"/>
      <c r="N3314" s="93"/>
      <c r="P3314" s="93"/>
    </row>
    <row r="3315" spans="2:16">
      <c r="B3315" s="93"/>
      <c r="C3315" s="93"/>
      <c r="D3315" s="93"/>
      <c r="F3315" s="93"/>
      <c r="H3315" s="93"/>
      <c r="J3315" s="93"/>
      <c r="L3315" s="93"/>
      <c r="N3315" s="93"/>
      <c r="P3315" s="93"/>
    </row>
    <row r="3316" spans="2:16">
      <c r="B3316" s="93"/>
      <c r="C3316" s="93"/>
      <c r="D3316" s="93"/>
      <c r="F3316" s="93"/>
      <c r="H3316" s="93"/>
      <c r="J3316" s="93"/>
      <c r="L3316" s="93"/>
      <c r="N3316" s="93"/>
      <c r="P3316" s="93"/>
    </row>
    <row r="3317" spans="2:16">
      <c r="B3317" s="93"/>
      <c r="C3317" s="93"/>
      <c r="D3317" s="93"/>
      <c r="F3317" s="93"/>
      <c r="H3317" s="93"/>
      <c r="J3317" s="93"/>
      <c r="L3317" s="93"/>
      <c r="N3317" s="93"/>
      <c r="P3317" s="93"/>
    </row>
    <row r="3318" spans="2:16">
      <c r="B3318" s="93"/>
      <c r="C3318" s="93"/>
      <c r="D3318" s="93"/>
      <c r="F3318" s="93"/>
      <c r="H3318" s="93"/>
      <c r="J3318" s="93"/>
      <c r="L3318" s="93"/>
      <c r="N3318" s="93"/>
      <c r="P3318" s="93"/>
    </row>
    <row r="3319" spans="2:16">
      <c r="B3319" s="93"/>
      <c r="C3319" s="93"/>
      <c r="D3319" s="93"/>
      <c r="F3319" s="93"/>
      <c r="H3319" s="93"/>
      <c r="J3319" s="93"/>
      <c r="L3319" s="93"/>
      <c r="N3319" s="93"/>
      <c r="P3319" s="93"/>
    </row>
    <row r="3320" spans="2:16">
      <c r="B3320" s="93"/>
      <c r="C3320" s="93"/>
      <c r="D3320" s="93"/>
      <c r="F3320" s="93"/>
      <c r="H3320" s="93"/>
      <c r="J3320" s="93"/>
      <c r="L3320" s="93"/>
      <c r="N3320" s="93"/>
      <c r="P3320" s="93"/>
    </row>
    <row r="3321" spans="2:16">
      <c r="B3321" s="93"/>
      <c r="C3321" s="93"/>
      <c r="D3321" s="93"/>
      <c r="F3321" s="93"/>
      <c r="H3321" s="93"/>
      <c r="J3321" s="93"/>
      <c r="L3321" s="93"/>
      <c r="N3321" s="93"/>
      <c r="P3321" s="93"/>
    </row>
    <row r="3322" spans="2:16">
      <c r="B3322" s="93"/>
      <c r="C3322" s="93"/>
      <c r="D3322" s="93"/>
      <c r="F3322" s="93"/>
      <c r="H3322" s="93"/>
      <c r="J3322" s="93"/>
      <c r="L3322" s="93"/>
      <c r="N3322" s="93"/>
      <c r="P3322" s="93"/>
    </row>
    <row r="3323" spans="2:16">
      <c r="B3323" s="93"/>
      <c r="C3323" s="93"/>
      <c r="D3323" s="93"/>
      <c r="F3323" s="93"/>
      <c r="H3323" s="93"/>
      <c r="J3323" s="93"/>
      <c r="L3323" s="93"/>
      <c r="N3323" s="93"/>
      <c r="P3323" s="93"/>
    </row>
    <row r="3324" spans="2:16">
      <c r="B3324" s="93"/>
      <c r="C3324" s="93"/>
      <c r="D3324" s="93"/>
      <c r="F3324" s="93"/>
      <c r="H3324" s="93"/>
      <c r="J3324" s="93"/>
      <c r="L3324" s="93"/>
      <c r="N3324" s="93"/>
      <c r="P3324" s="93"/>
    </row>
    <row r="3325" spans="2:16">
      <c r="B3325" s="93"/>
      <c r="C3325" s="93"/>
      <c r="D3325" s="93"/>
      <c r="F3325" s="93"/>
      <c r="H3325" s="93"/>
      <c r="J3325" s="93"/>
      <c r="L3325" s="93"/>
      <c r="N3325" s="93"/>
      <c r="P3325" s="93"/>
    </row>
    <row r="3326" spans="2:16">
      <c r="B3326" s="93"/>
      <c r="C3326" s="93"/>
      <c r="D3326" s="93"/>
      <c r="F3326" s="93"/>
      <c r="H3326" s="93"/>
      <c r="J3326" s="93"/>
      <c r="L3326" s="93"/>
      <c r="N3326" s="93"/>
      <c r="P3326" s="93"/>
    </row>
    <row r="3327" spans="2:16">
      <c r="B3327" s="93"/>
      <c r="C3327" s="93"/>
      <c r="D3327" s="93"/>
      <c r="F3327" s="93"/>
      <c r="H3327" s="93"/>
      <c r="J3327" s="93"/>
      <c r="L3327" s="93"/>
      <c r="N3327" s="93"/>
      <c r="P3327" s="93"/>
    </row>
    <row r="3328" spans="2:16">
      <c r="B3328" s="93"/>
      <c r="C3328" s="93"/>
      <c r="D3328" s="93"/>
      <c r="F3328" s="93"/>
      <c r="H3328" s="93"/>
      <c r="J3328" s="93"/>
      <c r="L3328" s="93"/>
      <c r="N3328" s="93"/>
      <c r="P3328" s="93"/>
    </row>
    <row r="3329" spans="2:16">
      <c r="B3329" s="93"/>
      <c r="C3329" s="93"/>
      <c r="D3329" s="93"/>
      <c r="F3329" s="93"/>
      <c r="H3329" s="93"/>
      <c r="J3329" s="93"/>
      <c r="L3329" s="93"/>
      <c r="N3329" s="93"/>
      <c r="P3329" s="93"/>
    </row>
    <row r="3330" spans="2:16">
      <c r="B3330" s="93"/>
      <c r="C3330" s="93"/>
      <c r="D3330" s="93"/>
      <c r="F3330" s="93"/>
      <c r="H3330" s="93"/>
      <c r="J3330" s="93"/>
      <c r="L3330" s="93"/>
      <c r="N3330" s="93"/>
      <c r="P3330" s="93"/>
    </row>
    <row r="3331" spans="2:16">
      <c r="B3331" s="93"/>
      <c r="C3331" s="93"/>
      <c r="D3331" s="93"/>
      <c r="F3331" s="93"/>
      <c r="H3331" s="93"/>
      <c r="J3331" s="93"/>
      <c r="L3331" s="93"/>
      <c r="N3331" s="93"/>
      <c r="P3331" s="93"/>
    </row>
    <row r="3332" spans="2:16">
      <c r="B3332" s="93"/>
      <c r="C3332" s="93"/>
      <c r="D3332" s="93"/>
      <c r="F3332" s="93"/>
      <c r="H3332" s="93"/>
      <c r="J3332" s="93"/>
      <c r="L3332" s="93"/>
      <c r="N3332" s="93"/>
      <c r="P3332" s="93"/>
    </row>
    <row r="3333" spans="2:16">
      <c r="B3333" s="93"/>
      <c r="C3333" s="93"/>
      <c r="D3333" s="93"/>
      <c r="F3333" s="93"/>
      <c r="H3333" s="93"/>
      <c r="J3333" s="93"/>
      <c r="L3333" s="93"/>
      <c r="N3333" s="93"/>
      <c r="P3333" s="93"/>
    </row>
    <row r="3334" spans="2:16">
      <c r="B3334" s="93"/>
      <c r="C3334" s="93"/>
      <c r="D3334" s="93"/>
      <c r="F3334" s="93"/>
      <c r="H3334" s="93"/>
      <c r="J3334" s="93"/>
      <c r="L3334" s="93"/>
      <c r="N3334" s="93"/>
      <c r="P3334" s="93"/>
    </row>
    <row r="3335" spans="2:16">
      <c r="B3335" s="93"/>
      <c r="C3335" s="93"/>
      <c r="D3335" s="93"/>
      <c r="F3335" s="93"/>
      <c r="H3335" s="93"/>
      <c r="J3335" s="93"/>
      <c r="L3335" s="93"/>
      <c r="N3335" s="93"/>
      <c r="P3335" s="93"/>
    </row>
    <row r="3336" spans="2:16">
      <c r="B3336" s="93"/>
      <c r="C3336" s="93"/>
      <c r="D3336" s="93"/>
      <c r="F3336" s="93"/>
      <c r="H3336" s="93"/>
      <c r="J3336" s="93"/>
      <c r="L3336" s="93"/>
      <c r="N3336" s="93"/>
      <c r="P3336" s="93"/>
    </row>
    <row r="3337" spans="2:16">
      <c r="B3337" s="93"/>
      <c r="C3337" s="93"/>
      <c r="D3337" s="93"/>
      <c r="F3337" s="93"/>
      <c r="H3337" s="93"/>
      <c r="J3337" s="93"/>
      <c r="L3337" s="93"/>
      <c r="N3337" s="93"/>
      <c r="P3337" s="93"/>
    </row>
    <row r="3338" spans="2:16">
      <c r="B3338" s="93"/>
      <c r="C3338" s="93"/>
      <c r="D3338" s="93"/>
      <c r="F3338" s="93"/>
      <c r="H3338" s="93"/>
      <c r="J3338" s="93"/>
      <c r="L3338" s="93"/>
      <c r="N3338" s="93"/>
      <c r="P3338" s="93"/>
    </row>
    <row r="3339" spans="2:16">
      <c r="B3339" s="93"/>
      <c r="C3339" s="93"/>
      <c r="D3339" s="93"/>
      <c r="F3339" s="93"/>
      <c r="H3339" s="93"/>
      <c r="J3339" s="93"/>
      <c r="L3339" s="93"/>
      <c r="N3339" s="93"/>
      <c r="P3339" s="93"/>
    </row>
    <row r="3340" spans="2:16">
      <c r="B3340" s="93"/>
      <c r="C3340" s="93"/>
      <c r="D3340" s="93"/>
      <c r="F3340" s="93"/>
      <c r="H3340" s="93"/>
      <c r="J3340" s="93"/>
      <c r="L3340" s="93"/>
      <c r="N3340" s="93"/>
      <c r="P3340" s="93"/>
    </row>
    <row r="3341" spans="2:16">
      <c r="B3341" s="93"/>
      <c r="C3341" s="93"/>
      <c r="D3341" s="93"/>
      <c r="F3341" s="93"/>
      <c r="H3341" s="93"/>
      <c r="J3341" s="93"/>
      <c r="L3341" s="93"/>
      <c r="N3341" s="93"/>
      <c r="P3341" s="93"/>
    </row>
    <row r="3342" spans="2:16">
      <c r="B3342" s="93"/>
      <c r="C3342" s="93"/>
      <c r="D3342" s="93"/>
      <c r="F3342" s="93"/>
      <c r="H3342" s="93"/>
      <c r="J3342" s="93"/>
      <c r="L3342" s="93"/>
      <c r="N3342" s="93"/>
      <c r="P3342" s="93"/>
    </row>
    <row r="3343" spans="2:16">
      <c r="B3343" s="93"/>
      <c r="C3343" s="93"/>
      <c r="D3343" s="93"/>
      <c r="F3343" s="93"/>
      <c r="H3343" s="93"/>
      <c r="J3343" s="93"/>
      <c r="L3343" s="93"/>
      <c r="N3343" s="93"/>
      <c r="P3343" s="93"/>
    </row>
    <row r="3344" spans="2:16">
      <c r="B3344" s="93"/>
      <c r="C3344" s="93"/>
      <c r="D3344" s="93"/>
      <c r="F3344" s="93"/>
      <c r="H3344" s="93"/>
      <c r="J3344" s="93"/>
      <c r="L3344" s="93"/>
      <c r="N3344" s="93"/>
      <c r="P3344" s="93"/>
    </row>
    <row r="3345" spans="2:16">
      <c r="B3345" s="93"/>
      <c r="C3345" s="93"/>
      <c r="D3345" s="93"/>
      <c r="F3345" s="93"/>
      <c r="H3345" s="93"/>
      <c r="J3345" s="93"/>
      <c r="L3345" s="93"/>
      <c r="N3345" s="93"/>
      <c r="P3345" s="93"/>
    </row>
    <row r="3346" spans="2:16">
      <c r="B3346" s="93"/>
      <c r="C3346" s="93"/>
      <c r="D3346" s="93"/>
      <c r="F3346" s="93"/>
      <c r="H3346" s="93"/>
      <c r="J3346" s="93"/>
      <c r="L3346" s="93"/>
      <c r="N3346" s="93"/>
      <c r="P3346" s="93"/>
    </row>
    <row r="3347" spans="2:16">
      <c r="B3347" s="93"/>
      <c r="C3347" s="93"/>
      <c r="D3347" s="93"/>
      <c r="F3347" s="93"/>
      <c r="H3347" s="93"/>
      <c r="J3347" s="93"/>
      <c r="L3347" s="93"/>
      <c r="N3347" s="93"/>
      <c r="P3347" s="93"/>
    </row>
    <row r="3348" spans="2:16">
      <c r="B3348" s="93"/>
      <c r="C3348" s="93"/>
      <c r="D3348" s="93"/>
      <c r="F3348" s="93"/>
      <c r="H3348" s="93"/>
      <c r="J3348" s="93"/>
      <c r="L3348" s="93"/>
      <c r="N3348" s="93"/>
      <c r="P3348" s="93"/>
    </row>
    <row r="3349" spans="2:16">
      <c r="B3349" s="93"/>
      <c r="C3349" s="93"/>
      <c r="D3349" s="93"/>
      <c r="F3349" s="93"/>
      <c r="H3349" s="93"/>
      <c r="J3349" s="93"/>
      <c r="L3349" s="93"/>
      <c r="N3349" s="93"/>
      <c r="P3349" s="93"/>
    </row>
    <row r="3350" spans="2:16">
      <c r="B3350" s="93"/>
      <c r="C3350" s="93"/>
      <c r="D3350" s="93"/>
      <c r="F3350" s="93"/>
      <c r="H3350" s="93"/>
      <c r="J3350" s="93"/>
      <c r="L3350" s="93"/>
      <c r="N3350" s="93"/>
      <c r="P3350" s="93"/>
    </row>
    <row r="3351" spans="2:16">
      <c r="B3351" s="93"/>
      <c r="C3351" s="93"/>
      <c r="D3351" s="93"/>
      <c r="F3351" s="93"/>
      <c r="H3351" s="93"/>
      <c r="J3351" s="93"/>
      <c r="L3351" s="93"/>
      <c r="N3351" s="93"/>
      <c r="P3351" s="93"/>
    </row>
    <row r="3352" spans="2:16">
      <c r="B3352" s="93"/>
      <c r="C3352" s="93"/>
      <c r="D3352" s="93"/>
      <c r="F3352" s="93"/>
      <c r="H3352" s="93"/>
      <c r="J3352" s="93"/>
      <c r="L3352" s="93"/>
      <c r="N3352" s="93"/>
      <c r="P3352" s="93"/>
    </row>
    <row r="3353" spans="2:16">
      <c r="B3353" s="93"/>
      <c r="C3353" s="93"/>
      <c r="D3353" s="93"/>
      <c r="F3353" s="93"/>
      <c r="H3353" s="93"/>
      <c r="J3353" s="93"/>
      <c r="L3353" s="93"/>
      <c r="N3353" s="93"/>
      <c r="P3353" s="93"/>
    </row>
    <row r="3354" spans="2:16">
      <c r="B3354" s="93"/>
      <c r="C3354" s="93"/>
      <c r="D3354" s="93"/>
      <c r="F3354" s="93"/>
      <c r="H3354" s="93"/>
      <c r="J3354" s="93"/>
      <c r="L3354" s="93"/>
      <c r="N3354" s="93"/>
      <c r="P3354" s="93"/>
    </row>
    <row r="3355" spans="2:16">
      <c r="B3355" s="93"/>
      <c r="C3355" s="93"/>
      <c r="D3355" s="93"/>
      <c r="F3355" s="93"/>
      <c r="H3355" s="93"/>
      <c r="J3355" s="93"/>
      <c r="L3355" s="93"/>
      <c r="N3355" s="93"/>
      <c r="P3355" s="93"/>
    </row>
    <row r="3356" spans="2:16">
      <c r="B3356" s="93"/>
      <c r="C3356" s="93"/>
      <c r="D3356" s="93"/>
      <c r="F3356" s="93"/>
      <c r="H3356" s="93"/>
      <c r="J3356" s="93"/>
      <c r="L3356" s="93"/>
      <c r="N3356" s="93"/>
      <c r="P3356" s="93"/>
    </row>
    <row r="3357" spans="2:16">
      <c r="B3357" s="93"/>
      <c r="C3357" s="93"/>
      <c r="D3357" s="93"/>
      <c r="F3357" s="93"/>
      <c r="H3357" s="93"/>
      <c r="J3357" s="93"/>
      <c r="L3357" s="93"/>
      <c r="N3357" s="93"/>
      <c r="P3357" s="93"/>
    </row>
    <row r="3358" spans="2:16">
      <c r="B3358" s="93"/>
      <c r="C3358" s="93"/>
      <c r="D3358" s="93"/>
      <c r="F3358" s="93"/>
      <c r="H3358" s="93"/>
      <c r="J3358" s="93"/>
      <c r="L3358" s="93"/>
      <c r="N3358" s="93"/>
      <c r="P3358" s="93"/>
    </row>
    <row r="3359" spans="2:16">
      <c r="B3359" s="93"/>
      <c r="C3359" s="93"/>
      <c r="D3359" s="93"/>
      <c r="F3359" s="93"/>
      <c r="H3359" s="93"/>
      <c r="J3359" s="93"/>
      <c r="L3359" s="93"/>
      <c r="N3359" s="93"/>
      <c r="P3359" s="93"/>
    </row>
    <row r="3360" spans="2:16">
      <c r="B3360" s="93"/>
      <c r="C3360" s="93"/>
      <c r="D3360" s="93"/>
      <c r="F3360" s="93"/>
      <c r="H3360" s="93"/>
      <c r="J3360" s="93"/>
      <c r="L3360" s="93"/>
      <c r="N3360" s="93"/>
      <c r="P3360" s="93"/>
    </row>
    <row r="3361" spans="2:16">
      <c r="B3361" s="93"/>
      <c r="C3361" s="93"/>
      <c r="D3361" s="93"/>
      <c r="F3361" s="93"/>
      <c r="H3361" s="93"/>
      <c r="J3361" s="93"/>
      <c r="L3361" s="93"/>
      <c r="N3361" s="93"/>
      <c r="P3361" s="93"/>
    </row>
    <row r="3362" spans="2:16">
      <c r="B3362" s="93"/>
      <c r="C3362" s="93"/>
      <c r="D3362" s="93"/>
      <c r="F3362" s="93"/>
      <c r="H3362" s="93"/>
      <c r="J3362" s="93"/>
      <c r="L3362" s="93"/>
      <c r="N3362" s="93"/>
      <c r="P3362" s="93"/>
    </row>
    <row r="3363" spans="2:16">
      <c r="B3363" s="93"/>
      <c r="C3363" s="93"/>
      <c r="D3363" s="93"/>
      <c r="F3363" s="93"/>
      <c r="H3363" s="93"/>
      <c r="J3363" s="93"/>
      <c r="L3363" s="93"/>
      <c r="N3363" s="93"/>
      <c r="P3363" s="93"/>
    </row>
    <row r="3364" spans="2:16">
      <c r="B3364" s="93"/>
      <c r="C3364" s="93"/>
      <c r="D3364" s="93"/>
      <c r="F3364" s="93"/>
      <c r="H3364" s="93"/>
      <c r="J3364" s="93"/>
      <c r="L3364" s="93"/>
      <c r="N3364" s="93"/>
      <c r="P3364" s="93"/>
    </row>
    <row r="3365" spans="2:16">
      <c r="B3365" s="93"/>
      <c r="C3365" s="93"/>
      <c r="D3365" s="93"/>
      <c r="F3365" s="93"/>
      <c r="H3365" s="93"/>
      <c r="J3365" s="93"/>
      <c r="L3365" s="93"/>
      <c r="N3365" s="93"/>
      <c r="P3365" s="93"/>
    </row>
    <row r="3366" spans="2:16">
      <c r="B3366" s="93"/>
      <c r="C3366" s="93"/>
      <c r="D3366" s="93"/>
      <c r="F3366" s="93"/>
      <c r="H3366" s="93"/>
      <c r="J3366" s="93"/>
      <c r="L3366" s="93"/>
      <c r="N3366" s="93"/>
      <c r="P3366" s="93"/>
    </row>
    <row r="3367" spans="2:16">
      <c r="B3367" s="93"/>
      <c r="C3367" s="93"/>
      <c r="D3367" s="93"/>
      <c r="F3367" s="93"/>
      <c r="H3367" s="93"/>
      <c r="J3367" s="93"/>
      <c r="L3367" s="93"/>
      <c r="N3367" s="93"/>
      <c r="P3367" s="93"/>
    </row>
    <row r="3368" spans="2:16">
      <c r="B3368" s="93"/>
      <c r="C3368" s="93"/>
      <c r="D3368" s="93"/>
      <c r="F3368" s="93"/>
      <c r="H3368" s="93"/>
      <c r="J3368" s="93"/>
      <c r="L3368" s="93"/>
      <c r="N3368" s="93"/>
      <c r="P3368" s="93"/>
    </row>
    <row r="3369" spans="2:16">
      <c r="B3369" s="93"/>
      <c r="C3369" s="93"/>
      <c r="D3369" s="93"/>
      <c r="F3369" s="93"/>
      <c r="H3369" s="93"/>
      <c r="J3369" s="93"/>
      <c r="L3369" s="93"/>
      <c r="N3369" s="93"/>
      <c r="P3369" s="93"/>
    </row>
    <row r="3370" spans="2:16">
      <c r="B3370" s="93"/>
      <c r="C3370" s="93"/>
      <c r="D3370" s="93"/>
      <c r="F3370" s="93"/>
      <c r="H3370" s="93"/>
      <c r="J3370" s="93"/>
      <c r="L3370" s="93"/>
      <c r="N3370" s="93"/>
      <c r="P3370" s="93"/>
    </row>
    <row r="3371" spans="2:16">
      <c r="B3371" s="93"/>
      <c r="C3371" s="93"/>
      <c r="D3371" s="93"/>
      <c r="F3371" s="93"/>
      <c r="H3371" s="93"/>
      <c r="J3371" s="93"/>
      <c r="L3371" s="93"/>
      <c r="N3371" s="93"/>
      <c r="P3371" s="93"/>
    </row>
    <row r="3372" spans="2:16">
      <c r="B3372" s="93"/>
      <c r="C3372" s="93"/>
      <c r="D3372" s="93"/>
      <c r="F3372" s="93"/>
      <c r="H3372" s="93"/>
      <c r="J3372" s="93"/>
      <c r="L3372" s="93"/>
      <c r="N3372" s="93"/>
      <c r="P3372" s="93"/>
    </row>
    <row r="3373" spans="2:16">
      <c r="B3373" s="93"/>
      <c r="C3373" s="93"/>
      <c r="D3373" s="93"/>
      <c r="F3373" s="93"/>
      <c r="H3373" s="93"/>
      <c r="J3373" s="93"/>
      <c r="L3373" s="93"/>
      <c r="N3373" s="93"/>
      <c r="P3373" s="93"/>
    </row>
    <row r="3374" spans="2:16">
      <c r="B3374" s="93"/>
      <c r="C3374" s="93"/>
      <c r="D3374" s="93"/>
      <c r="F3374" s="93"/>
      <c r="H3374" s="93"/>
      <c r="J3374" s="93"/>
      <c r="L3374" s="93"/>
      <c r="N3374" s="93"/>
      <c r="P3374" s="93"/>
    </row>
    <row r="3375" spans="2:16">
      <c r="B3375" s="93"/>
      <c r="C3375" s="93"/>
      <c r="D3375" s="93"/>
      <c r="F3375" s="93"/>
      <c r="H3375" s="93"/>
      <c r="J3375" s="93"/>
      <c r="L3375" s="93"/>
      <c r="N3375" s="93"/>
      <c r="P3375" s="93"/>
    </row>
    <row r="3376" spans="2:16">
      <c r="B3376" s="93"/>
      <c r="C3376" s="93"/>
      <c r="D3376" s="93"/>
      <c r="F3376" s="93"/>
      <c r="H3376" s="93"/>
      <c r="J3376" s="93"/>
      <c r="L3376" s="93"/>
      <c r="N3376" s="93"/>
      <c r="P3376" s="93"/>
    </row>
    <row r="3377" spans="2:16">
      <c r="B3377" s="93"/>
      <c r="C3377" s="93"/>
      <c r="D3377" s="93"/>
      <c r="F3377" s="93"/>
      <c r="H3377" s="93"/>
      <c r="J3377" s="93"/>
      <c r="L3377" s="93"/>
      <c r="N3377" s="93"/>
      <c r="P3377" s="93"/>
    </row>
    <row r="3378" spans="2:16">
      <c r="B3378" s="93"/>
      <c r="C3378" s="93"/>
      <c r="D3378" s="93"/>
      <c r="F3378" s="93"/>
      <c r="H3378" s="93"/>
      <c r="J3378" s="93"/>
      <c r="L3378" s="93"/>
      <c r="N3378" s="93"/>
      <c r="P3378" s="93"/>
    </row>
    <row r="3379" spans="2:16">
      <c r="B3379" s="93"/>
      <c r="C3379" s="93"/>
      <c r="D3379" s="93"/>
      <c r="F3379" s="93"/>
      <c r="H3379" s="93"/>
      <c r="J3379" s="93"/>
      <c r="L3379" s="93"/>
      <c r="N3379" s="93"/>
      <c r="P3379" s="93"/>
    </row>
    <row r="3380" spans="2:16">
      <c r="B3380" s="93"/>
      <c r="C3380" s="93"/>
      <c r="D3380" s="93"/>
      <c r="F3380" s="93"/>
      <c r="H3380" s="93"/>
      <c r="J3380" s="93"/>
      <c r="L3380" s="93"/>
      <c r="N3380" s="93"/>
      <c r="P3380" s="93"/>
    </row>
    <row r="3381" spans="2:16">
      <c r="B3381" s="93"/>
      <c r="C3381" s="93"/>
      <c r="D3381" s="93"/>
      <c r="F3381" s="93"/>
      <c r="H3381" s="93"/>
      <c r="J3381" s="93"/>
      <c r="L3381" s="93"/>
      <c r="N3381" s="93"/>
      <c r="P3381" s="93"/>
    </row>
    <row r="3382" spans="2:16">
      <c r="B3382" s="93"/>
      <c r="C3382" s="93"/>
      <c r="D3382" s="93"/>
      <c r="F3382" s="93"/>
      <c r="H3382" s="93"/>
      <c r="J3382" s="93"/>
      <c r="L3382" s="93"/>
      <c r="N3382" s="93"/>
      <c r="P3382" s="93"/>
    </row>
    <row r="3383" spans="2:16">
      <c r="B3383" s="93"/>
      <c r="C3383" s="93"/>
      <c r="D3383" s="93"/>
      <c r="F3383" s="93"/>
      <c r="H3383" s="93"/>
      <c r="J3383" s="93"/>
      <c r="L3383" s="93"/>
      <c r="N3383" s="93"/>
      <c r="P3383" s="93"/>
    </row>
    <row r="3384" spans="2:16">
      <c r="B3384" s="93"/>
      <c r="C3384" s="93"/>
      <c r="D3384" s="93"/>
      <c r="F3384" s="93"/>
      <c r="H3384" s="93"/>
      <c r="J3384" s="93"/>
      <c r="L3384" s="93"/>
      <c r="N3384" s="93"/>
      <c r="P3384" s="93"/>
    </row>
    <row r="3385" spans="2:16">
      <c r="B3385" s="93"/>
      <c r="C3385" s="93"/>
      <c r="D3385" s="93"/>
      <c r="F3385" s="93"/>
      <c r="H3385" s="93"/>
      <c r="J3385" s="93"/>
      <c r="L3385" s="93"/>
      <c r="N3385" s="93"/>
      <c r="P3385" s="93"/>
    </row>
    <row r="3386" spans="2:16">
      <c r="B3386" s="93"/>
      <c r="C3386" s="93"/>
      <c r="D3386" s="93"/>
      <c r="F3386" s="93"/>
      <c r="H3386" s="93"/>
      <c r="J3386" s="93"/>
      <c r="L3386" s="93"/>
      <c r="N3386" s="93"/>
      <c r="P3386" s="93"/>
    </row>
    <row r="3387" spans="2:16">
      <c r="B3387" s="93"/>
      <c r="C3387" s="93"/>
      <c r="D3387" s="93"/>
      <c r="F3387" s="93"/>
      <c r="H3387" s="93"/>
      <c r="J3387" s="93"/>
      <c r="L3387" s="93"/>
      <c r="N3387" s="93"/>
      <c r="P3387" s="93"/>
    </row>
    <row r="3388" spans="2:16">
      <c r="B3388" s="93"/>
      <c r="C3388" s="93"/>
      <c r="D3388" s="93"/>
      <c r="F3388" s="93"/>
      <c r="H3388" s="93"/>
      <c r="J3388" s="93"/>
      <c r="L3388" s="93"/>
      <c r="N3388" s="93"/>
      <c r="P3388" s="93"/>
    </row>
    <row r="3389" spans="2:16">
      <c r="B3389" s="93"/>
      <c r="C3389" s="93"/>
      <c r="D3389" s="93"/>
      <c r="F3389" s="93"/>
      <c r="H3389" s="93"/>
      <c r="J3389" s="93"/>
      <c r="L3389" s="93"/>
      <c r="N3389" s="93"/>
      <c r="P3389" s="93"/>
    </row>
    <row r="3390" spans="2:16">
      <c r="B3390" s="93"/>
      <c r="C3390" s="93"/>
      <c r="D3390" s="93"/>
      <c r="F3390" s="93"/>
      <c r="H3390" s="93"/>
      <c r="J3390" s="93"/>
      <c r="L3390" s="93"/>
      <c r="N3390" s="93"/>
      <c r="P3390" s="93"/>
    </row>
    <row r="3391" spans="2:16">
      <c r="B3391" s="93"/>
      <c r="C3391" s="93"/>
      <c r="D3391" s="93"/>
      <c r="F3391" s="93"/>
      <c r="H3391" s="93"/>
      <c r="J3391" s="93"/>
      <c r="L3391" s="93"/>
      <c r="N3391" s="93"/>
      <c r="P3391" s="93"/>
    </row>
    <row r="3392" spans="2:16">
      <c r="B3392" s="93"/>
      <c r="C3392" s="93"/>
      <c r="D3392" s="93"/>
      <c r="F3392" s="93"/>
      <c r="H3392" s="93"/>
      <c r="J3392" s="93"/>
      <c r="L3392" s="93"/>
      <c r="N3392" s="93"/>
      <c r="P3392" s="93"/>
    </row>
    <row r="3393" spans="2:16">
      <c r="B3393" s="93"/>
      <c r="C3393" s="93"/>
      <c r="D3393" s="93"/>
      <c r="F3393" s="93"/>
      <c r="H3393" s="93"/>
      <c r="J3393" s="93"/>
      <c r="L3393" s="93"/>
      <c r="N3393" s="93"/>
      <c r="P3393" s="93"/>
    </row>
    <row r="3394" spans="2:16">
      <c r="B3394" s="93"/>
      <c r="C3394" s="93"/>
      <c r="D3394" s="93"/>
      <c r="F3394" s="93"/>
      <c r="H3394" s="93"/>
      <c r="J3394" s="93"/>
      <c r="L3394" s="93"/>
      <c r="N3394" s="93"/>
      <c r="P3394" s="93"/>
    </row>
    <row r="3395" spans="2:16">
      <c r="B3395" s="93"/>
      <c r="C3395" s="93"/>
      <c r="D3395" s="93"/>
      <c r="F3395" s="93"/>
      <c r="H3395" s="93"/>
      <c r="J3395" s="93"/>
      <c r="L3395" s="93"/>
      <c r="N3395" s="93"/>
      <c r="P3395" s="93"/>
    </row>
    <row r="3396" spans="2:16">
      <c r="B3396" s="93"/>
      <c r="C3396" s="93"/>
      <c r="D3396" s="93"/>
      <c r="F3396" s="93"/>
      <c r="H3396" s="93"/>
      <c r="J3396" s="93"/>
      <c r="L3396" s="93"/>
      <c r="N3396" s="93"/>
      <c r="P3396" s="93"/>
    </row>
    <row r="3397" spans="2:16">
      <c r="B3397" s="93"/>
      <c r="C3397" s="93"/>
      <c r="D3397" s="93"/>
      <c r="F3397" s="93"/>
      <c r="H3397" s="93"/>
      <c r="J3397" s="93"/>
      <c r="L3397" s="93"/>
      <c r="N3397" s="93"/>
      <c r="P3397" s="93"/>
    </row>
    <row r="3398" spans="2:16">
      <c r="B3398" s="93"/>
      <c r="C3398" s="93"/>
      <c r="D3398" s="93"/>
      <c r="F3398" s="93"/>
      <c r="H3398" s="93"/>
      <c r="J3398" s="93"/>
      <c r="L3398" s="93"/>
      <c r="N3398" s="93"/>
      <c r="P3398" s="93"/>
    </row>
    <row r="3399" spans="2:16">
      <c r="B3399" s="93"/>
      <c r="C3399" s="93"/>
      <c r="D3399" s="93"/>
      <c r="F3399" s="93"/>
      <c r="H3399" s="93"/>
      <c r="J3399" s="93"/>
      <c r="L3399" s="93"/>
      <c r="N3399" s="93"/>
      <c r="P3399" s="93"/>
    </row>
    <row r="3400" spans="2:16">
      <c r="B3400" s="93"/>
      <c r="C3400" s="93"/>
      <c r="D3400" s="93"/>
      <c r="F3400" s="93"/>
      <c r="H3400" s="93"/>
      <c r="J3400" s="93"/>
      <c r="L3400" s="93"/>
      <c r="N3400" s="93"/>
      <c r="P3400" s="93"/>
    </row>
    <row r="3401" spans="2:16">
      <c r="B3401" s="93"/>
      <c r="C3401" s="93"/>
      <c r="D3401" s="93"/>
      <c r="F3401" s="93"/>
      <c r="H3401" s="93"/>
      <c r="J3401" s="93"/>
      <c r="L3401" s="93"/>
      <c r="N3401" s="93"/>
      <c r="P3401" s="93"/>
    </row>
    <row r="3402" spans="2:16">
      <c r="B3402" s="93"/>
      <c r="C3402" s="93"/>
      <c r="D3402" s="93"/>
      <c r="F3402" s="93"/>
      <c r="H3402" s="93"/>
      <c r="J3402" s="93"/>
      <c r="L3402" s="93"/>
      <c r="N3402" s="93"/>
      <c r="P3402" s="93"/>
    </row>
    <row r="3403" spans="2:16">
      <c r="B3403" s="93"/>
      <c r="C3403" s="93"/>
      <c r="D3403" s="93"/>
      <c r="F3403" s="93"/>
      <c r="H3403" s="93"/>
      <c r="J3403" s="93"/>
      <c r="L3403" s="93"/>
      <c r="N3403" s="93"/>
      <c r="P3403" s="93"/>
    </row>
    <row r="3404" spans="2:16">
      <c r="B3404" s="93"/>
      <c r="C3404" s="93"/>
      <c r="D3404" s="93"/>
      <c r="F3404" s="93"/>
      <c r="H3404" s="93"/>
      <c r="J3404" s="93"/>
      <c r="L3404" s="93"/>
      <c r="N3404" s="93"/>
      <c r="P3404" s="93"/>
    </row>
    <row r="3405" spans="2:16">
      <c r="B3405" s="93"/>
      <c r="C3405" s="93"/>
      <c r="D3405" s="93"/>
      <c r="F3405" s="93"/>
      <c r="H3405" s="93"/>
      <c r="J3405" s="93"/>
      <c r="L3405" s="93"/>
      <c r="N3405" s="93"/>
      <c r="P3405" s="93"/>
    </row>
    <row r="3406" spans="2:16">
      <c r="B3406" s="93"/>
      <c r="C3406" s="93"/>
      <c r="D3406" s="93"/>
      <c r="F3406" s="93"/>
      <c r="H3406" s="93"/>
      <c r="J3406" s="93"/>
      <c r="L3406" s="93"/>
      <c r="N3406" s="93"/>
      <c r="P3406" s="93"/>
    </row>
    <row r="3407" spans="2:16">
      <c r="B3407" s="93"/>
      <c r="C3407" s="93"/>
      <c r="D3407" s="93"/>
      <c r="F3407" s="93"/>
      <c r="H3407" s="93"/>
      <c r="J3407" s="93"/>
      <c r="L3407" s="93"/>
      <c r="N3407" s="93"/>
      <c r="P3407" s="93"/>
    </row>
    <row r="3408" spans="2:16">
      <c r="B3408" s="93"/>
      <c r="C3408" s="93"/>
      <c r="D3408" s="93"/>
      <c r="F3408" s="93"/>
      <c r="H3408" s="93"/>
      <c r="J3408" s="93"/>
      <c r="L3408" s="93"/>
      <c r="N3408" s="93"/>
      <c r="P3408" s="93"/>
    </row>
    <row r="3409" spans="2:16">
      <c r="B3409" s="93"/>
      <c r="C3409" s="93"/>
      <c r="D3409" s="93"/>
      <c r="F3409" s="93"/>
      <c r="H3409" s="93"/>
      <c r="J3409" s="93"/>
      <c r="L3409" s="93"/>
      <c r="N3409" s="93"/>
      <c r="P3409" s="93"/>
    </row>
    <row r="3410" spans="2:16">
      <c r="B3410" s="93"/>
      <c r="C3410" s="93"/>
      <c r="D3410" s="93"/>
      <c r="F3410" s="93"/>
      <c r="H3410" s="93"/>
      <c r="J3410" s="93"/>
      <c r="L3410" s="93"/>
      <c r="N3410" s="93"/>
      <c r="P3410" s="93"/>
    </row>
    <row r="3411" spans="2:16">
      <c r="B3411" s="93"/>
      <c r="C3411" s="93"/>
      <c r="D3411" s="93"/>
      <c r="F3411" s="93"/>
      <c r="H3411" s="93"/>
      <c r="J3411" s="93"/>
      <c r="L3411" s="93"/>
      <c r="N3411" s="93"/>
      <c r="P3411" s="93"/>
    </row>
    <row r="3412" spans="2:16">
      <c r="B3412" s="93"/>
      <c r="C3412" s="93"/>
      <c r="D3412" s="93"/>
      <c r="F3412" s="93"/>
      <c r="H3412" s="93"/>
      <c r="J3412" s="93"/>
      <c r="L3412" s="93"/>
      <c r="N3412" s="93"/>
      <c r="P3412" s="93"/>
    </row>
    <row r="3413" spans="2:16">
      <c r="B3413" s="93"/>
      <c r="C3413" s="93"/>
      <c r="D3413" s="93"/>
      <c r="F3413" s="93"/>
      <c r="H3413" s="93"/>
      <c r="J3413" s="93"/>
      <c r="L3413" s="93"/>
      <c r="N3413" s="93"/>
      <c r="P3413" s="93"/>
    </row>
    <row r="3414" spans="2:16">
      <c r="B3414" s="93"/>
      <c r="C3414" s="93"/>
      <c r="D3414" s="93"/>
      <c r="F3414" s="93"/>
      <c r="H3414" s="93"/>
      <c r="J3414" s="93"/>
      <c r="L3414" s="93"/>
      <c r="N3414" s="93"/>
      <c r="P3414" s="93"/>
    </row>
    <row r="3415" spans="2:16">
      <c r="B3415" s="93"/>
      <c r="C3415" s="93"/>
      <c r="D3415" s="93"/>
      <c r="F3415" s="93"/>
      <c r="H3415" s="93"/>
      <c r="J3415" s="93"/>
      <c r="L3415" s="93"/>
      <c r="N3415" s="93"/>
      <c r="P3415" s="93"/>
    </row>
    <row r="3416" spans="2:16">
      <c r="B3416" s="93"/>
      <c r="C3416" s="93"/>
      <c r="D3416" s="93"/>
      <c r="F3416" s="93"/>
      <c r="H3416" s="93"/>
      <c r="J3416" s="93"/>
      <c r="L3416" s="93"/>
      <c r="N3416" s="93"/>
      <c r="P3416" s="93"/>
    </row>
    <row r="3417" spans="2:16">
      <c r="B3417" s="93"/>
      <c r="C3417" s="93"/>
      <c r="D3417" s="93"/>
      <c r="F3417" s="93"/>
      <c r="H3417" s="93"/>
      <c r="J3417" s="93"/>
      <c r="L3417" s="93"/>
      <c r="N3417" s="93"/>
      <c r="P3417" s="93"/>
    </row>
    <row r="3418" spans="2:16">
      <c r="B3418" s="93"/>
      <c r="C3418" s="93"/>
      <c r="D3418" s="93"/>
      <c r="F3418" s="93"/>
      <c r="H3418" s="93"/>
      <c r="J3418" s="93"/>
      <c r="L3418" s="93"/>
      <c r="N3418" s="93"/>
      <c r="P3418" s="93"/>
    </row>
    <row r="3419" spans="2:16">
      <c r="B3419" s="93"/>
      <c r="C3419" s="93"/>
      <c r="D3419" s="93"/>
      <c r="F3419" s="93"/>
      <c r="H3419" s="93"/>
      <c r="J3419" s="93"/>
      <c r="L3419" s="93"/>
      <c r="N3419" s="93"/>
      <c r="P3419" s="93"/>
    </row>
    <row r="3420" spans="2:16">
      <c r="B3420" s="93"/>
      <c r="C3420" s="93"/>
      <c r="D3420" s="93"/>
      <c r="F3420" s="93"/>
      <c r="H3420" s="93"/>
      <c r="J3420" s="93"/>
      <c r="L3420" s="93"/>
      <c r="N3420" s="93"/>
      <c r="P3420" s="93"/>
    </row>
    <row r="3421" spans="2:16">
      <c r="B3421" s="93"/>
      <c r="C3421" s="93"/>
      <c r="D3421" s="93"/>
      <c r="F3421" s="93"/>
      <c r="H3421" s="93"/>
      <c r="J3421" s="93"/>
      <c r="L3421" s="93"/>
      <c r="N3421" s="93"/>
      <c r="P3421" s="93"/>
    </row>
    <row r="3422" spans="2:16">
      <c r="B3422" s="93"/>
      <c r="C3422" s="93"/>
      <c r="D3422" s="93"/>
      <c r="F3422" s="93"/>
      <c r="H3422" s="93"/>
      <c r="J3422" s="93"/>
      <c r="L3422" s="93"/>
      <c r="N3422" s="93"/>
      <c r="P3422" s="93"/>
    </row>
    <row r="3423" spans="2:16">
      <c r="B3423" s="93"/>
      <c r="C3423" s="93"/>
      <c r="D3423" s="93"/>
      <c r="F3423" s="93"/>
      <c r="H3423" s="93"/>
      <c r="J3423" s="93"/>
      <c r="L3423" s="93"/>
      <c r="N3423" s="93"/>
      <c r="P3423" s="93"/>
    </row>
    <row r="3424" spans="2:16">
      <c r="B3424" s="93"/>
      <c r="C3424" s="93"/>
      <c r="D3424" s="93"/>
      <c r="F3424" s="93"/>
      <c r="H3424" s="93"/>
      <c r="J3424" s="93"/>
      <c r="L3424" s="93"/>
      <c r="N3424" s="93"/>
      <c r="P3424" s="93"/>
    </row>
    <row r="3425" spans="2:16">
      <c r="B3425" s="93"/>
      <c r="C3425" s="93"/>
      <c r="D3425" s="93"/>
      <c r="F3425" s="93"/>
      <c r="H3425" s="93"/>
      <c r="J3425" s="93"/>
      <c r="L3425" s="93"/>
      <c r="N3425" s="93"/>
      <c r="P3425" s="93"/>
    </row>
    <row r="3426" spans="2:16">
      <c r="B3426" s="93"/>
      <c r="C3426" s="93"/>
      <c r="D3426" s="93"/>
      <c r="F3426" s="93"/>
      <c r="H3426" s="93"/>
      <c r="J3426" s="93"/>
      <c r="L3426" s="93"/>
      <c r="N3426" s="93"/>
      <c r="P3426" s="93"/>
    </row>
    <row r="3427" spans="2:16">
      <c r="B3427" s="93"/>
      <c r="C3427" s="93"/>
      <c r="D3427" s="93"/>
      <c r="F3427" s="93"/>
      <c r="H3427" s="93"/>
      <c r="J3427" s="93"/>
      <c r="L3427" s="93"/>
      <c r="N3427" s="93"/>
      <c r="P3427" s="93"/>
    </row>
    <row r="3428" spans="2:16">
      <c r="B3428" s="93"/>
      <c r="C3428" s="93"/>
      <c r="D3428" s="93"/>
      <c r="F3428" s="93"/>
      <c r="H3428" s="93"/>
      <c r="J3428" s="93"/>
      <c r="L3428" s="93"/>
      <c r="N3428" s="93"/>
      <c r="P3428" s="93"/>
    </row>
    <row r="3429" spans="2:16">
      <c r="B3429" s="93"/>
      <c r="C3429" s="93"/>
      <c r="D3429" s="93"/>
      <c r="F3429" s="93"/>
      <c r="H3429" s="93"/>
      <c r="J3429" s="93"/>
      <c r="L3429" s="93"/>
      <c r="N3429" s="93"/>
      <c r="P3429" s="93"/>
    </row>
    <row r="3430" spans="2:16">
      <c r="B3430" s="93"/>
      <c r="C3430" s="93"/>
      <c r="D3430" s="93"/>
      <c r="F3430" s="93"/>
      <c r="H3430" s="93"/>
      <c r="J3430" s="93"/>
      <c r="L3430" s="93"/>
      <c r="N3430" s="93"/>
      <c r="P3430" s="93"/>
    </row>
    <row r="3431" spans="2:16">
      <c r="B3431" s="93"/>
      <c r="C3431" s="93"/>
      <c r="D3431" s="93"/>
      <c r="F3431" s="93"/>
      <c r="H3431" s="93"/>
      <c r="J3431" s="93"/>
      <c r="L3431" s="93"/>
      <c r="N3431" s="93"/>
      <c r="P3431" s="93"/>
    </row>
    <row r="3432" spans="2:16">
      <c r="B3432" s="93"/>
      <c r="C3432" s="93"/>
      <c r="D3432" s="93"/>
      <c r="F3432" s="93"/>
      <c r="H3432" s="93"/>
      <c r="J3432" s="93"/>
      <c r="L3432" s="93"/>
      <c r="N3432" s="93"/>
      <c r="P3432" s="93"/>
    </row>
    <row r="3433" spans="2:16">
      <c r="B3433" s="93"/>
      <c r="C3433" s="93"/>
      <c r="D3433" s="93"/>
      <c r="F3433" s="93"/>
      <c r="H3433" s="93"/>
      <c r="J3433" s="93"/>
      <c r="L3433" s="93"/>
      <c r="N3433" s="93"/>
      <c r="P3433" s="93"/>
    </row>
    <row r="3434" spans="2:16">
      <c r="B3434" s="93"/>
      <c r="C3434" s="93"/>
      <c r="D3434" s="93"/>
      <c r="F3434" s="93"/>
      <c r="H3434" s="93"/>
      <c r="J3434" s="93"/>
      <c r="L3434" s="93"/>
      <c r="N3434" s="93"/>
      <c r="P3434" s="93"/>
    </row>
    <row r="3435" spans="2:16">
      <c r="B3435" s="93"/>
      <c r="C3435" s="93"/>
      <c r="D3435" s="93"/>
      <c r="F3435" s="93"/>
      <c r="H3435" s="93"/>
      <c r="J3435" s="93"/>
      <c r="L3435" s="93"/>
      <c r="N3435" s="93"/>
      <c r="P3435" s="93"/>
    </row>
    <row r="3436" spans="2:16">
      <c r="B3436" s="93"/>
      <c r="C3436" s="93"/>
      <c r="D3436" s="93"/>
      <c r="F3436" s="93"/>
      <c r="H3436" s="93"/>
      <c r="J3436" s="93"/>
      <c r="L3436" s="93"/>
      <c r="N3436" s="93"/>
      <c r="P3436" s="93"/>
    </row>
    <row r="3437" spans="2:16">
      <c r="B3437" s="93"/>
      <c r="C3437" s="93"/>
      <c r="D3437" s="93"/>
      <c r="F3437" s="93"/>
      <c r="H3437" s="93"/>
      <c r="J3437" s="93"/>
      <c r="L3437" s="93"/>
      <c r="N3437" s="93"/>
      <c r="P3437" s="93"/>
    </row>
    <row r="3438" spans="2:16">
      <c r="B3438" s="93"/>
      <c r="C3438" s="93"/>
      <c r="D3438" s="93"/>
      <c r="F3438" s="93"/>
      <c r="H3438" s="93"/>
      <c r="J3438" s="93"/>
      <c r="L3438" s="93"/>
      <c r="N3438" s="93"/>
      <c r="P3438" s="93"/>
    </row>
    <row r="3439" spans="2:16">
      <c r="B3439" s="93"/>
      <c r="C3439" s="93"/>
      <c r="D3439" s="93"/>
      <c r="F3439" s="93"/>
      <c r="H3439" s="93"/>
      <c r="J3439" s="93"/>
      <c r="L3439" s="93"/>
      <c r="N3439" s="93"/>
      <c r="P3439" s="93"/>
    </row>
    <row r="3440" spans="2:16">
      <c r="B3440" s="93"/>
      <c r="C3440" s="93"/>
      <c r="D3440" s="93"/>
      <c r="F3440" s="93"/>
      <c r="H3440" s="93"/>
      <c r="J3440" s="93"/>
      <c r="L3440" s="93"/>
      <c r="N3440" s="93"/>
      <c r="P3440" s="93"/>
    </row>
    <row r="3441" spans="2:16">
      <c r="B3441" s="93"/>
      <c r="C3441" s="93"/>
      <c r="D3441" s="93"/>
      <c r="F3441" s="93"/>
      <c r="H3441" s="93"/>
      <c r="J3441" s="93"/>
      <c r="L3441" s="93"/>
      <c r="N3441" s="93"/>
      <c r="P3441" s="93"/>
    </row>
    <row r="3442" spans="2:16">
      <c r="B3442" s="93"/>
      <c r="C3442" s="93"/>
      <c r="D3442" s="93"/>
      <c r="F3442" s="93"/>
      <c r="H3442" s="93"/>
      <c r="J3442" s="93"/>
      <c r="L3442" s="93"/>
      <c r="N3442" s="93"/>
      <c r="P3442" s="93"/>
    </row>
    <row r="3443" spans="2:16">
      <c r="B3443" s="93"/>
      <c r="C3443" s="93"/>
      <c r="D3443" s="93"/>
      <c r="F3443" s="93"/>
      <c r="H3443" s="93"/>
      <c r="J3443" s="93"/>
      <c r="L3443" s="93"/>
      <c r="N3443" s="93"/>
      <c r="P3443" s="93"/>
    </row>
    <row r="3444" spans="2:16">
      <c r="B3444" s="93"/>
      <c r="C3444" s="93"/>
      <c r="D3444" s="93"/>
      <c r="F3444" s="93"/>
      <c r="H3444" s="93"/>
      <c r="J3444" s="93"/>
      <c r="L3444" s="93"/>
      <c r="N3444" s="93"/>
      <c r="P3444" s="93"/>
    </row>
    <row r="3445" spans="2:16">
      <c r="B3445" s="93"/>
      <c r="C3445" s="93"/>
      <c r="D3445" s="93"/>
      <c r="F3445" s="93"/>
      <c r="H3445" s="93"/>
      <c r="J3445" s="93"/>
      <c r="L3445" s="93"/>
      <c r="N3445" s="93"/>
      <c r="P3445" s="93"/>
    </row>
    <row r="3446" spans="2:16">
      <c r="B3446" s="93"/>
      <c r="C3446" s="93"/>
      <c r="D3446" s="93"/>
      <c r="F3446" s="93"/>
      <c r="H3446" s="93"/>
      <c r="J3446" s="93"/>
      <c r="L3446" s="93"/>
      <c r="N3446" s="93"/>
      <c r="P3446" s="93"/>
    </row>
    <row r="3447" spans="2:16">
      <c r="B3447" s="93"/>
      <c r="C3447" s="93"/>
      <c r="D3447" s="93"/>
      <c r="F3447" s="93"/>
      <c r="H3447" s="93"/>
      <c r="J3447" s="93"/>
      <c r="L3447" s="93"/>
      <c r="N3447" s="93"/>
      <c r="P3447" s="93"/>
    </row>
    <row r="3448" spans="2:16">
      <c r="B3448" s="93"/>
      <c r="C3448" s="93"/>
      <c r="D3448" s="93"/>
      <c r="F3448" s="93"/>
      <c r="H3448" s="93"/>
      <c r="J3448" s="93"/>
      <c r="L3448" s="93"/>
      <c r="N3448" s="93"/>
      <c r="P3448" s="93"/>
    </row>
    <row r="3449" spans="2:16">
      <c r="B3449" s="93"/>
      <c r="C3449" s="93"/>
      <c r="D3449" s="93"/>
      <c r="F3449" s="93"/>
      <c r="H3449" s="93"/>
      <c r="J3449" s="93"/>
      <c r="L3449" s="93"/>
      <c r="N3449" s="93"/>
      <c r="P3449" s="93"/>
    </row>
    <row r="3450" spans="2:16">
      <c r="B3450" s="93"/>
      <c r="C3450" s="93"/>
      <c r="D3450" s="93"/>
      <c r="F3450" s="93"/>
      <c r="H3450" s="93"/>
      <c r="J3450" s="93"/>
      <c r="L3450" s="93"/>
      <c r="N3450" s="93"/>
      <c r="P3450" s="93"/>
    </row>
    <row r="3451" spans="2:16">
      <c r="B3451" s="93"/>
      <c r="C3451" s="93"/>
      <c r="D3451" s="93"/>
      <c r="F3451" s="93"/>
      <c r="H3451" s="93"/>
      <c r="J3451" s="93"/>
      <c r="L3451" s="93"/>
      <c r="N3451" s="93"/>
      <c r="P3451" s="93"/>
    </row>
    <row r="3452" spans="2:16">
      <c r="B3452" s="93"/>
      <c r="C3452" s="93"/>
      <c r="D3452" s="93"/>
      <c r="F3452" s="93"/>
      <c r="H3452" s="93"/>
      <c r="J3452" s="93"/>
      <c r="L3452" s="93"/>
      <c r="N3452" s="93"/>
      <c r="P3452" s="93"/>
    </row>
    <row r="3453" spans="2:16">
      <c r="B3453" s="93"/>
      <c r="C3453" s="93"/>
      <c r="D3453" s="93"/>
      <c r="F3453" s="93"/>
      <c r="H3453" s="93"/>
      <c r="J3453" s="93"/>
      <c r="L3453" s="93"/>
      <c r="N3453" s="93"/>
      <c r="P3453" s="93"/>
    </row>
    <row r="3454" spans="2:16">
      <c r="B3454" s="93"/>
      <c r="C3454" s="93"/>
      <c r="D3454" s="93"/>
      <c r="F3454" s="93"/>
      <c r="H3454" s="93"/>
      <c r="J3454" s="93"/>
      <c r="L3454" s="93"/>
      <c r="N3454" s="93"/>
      <c r="P3454" s="93"/>
    </row>
    <row r="3455" spans="2:16">
      <c r="B3455" s="93"/>
      <c r="C3455" s="93"/>
      <c r="D3455" s="93"/>
      <c r="F3455" s="93"/>
      <c r="H3455" s="93"/>
      <c r="J3455" s="93"/>
      <c r="L3455" s="93"/>
      <c r="N3455" s="93"/>
      <c r="P3455" s="93"/>
    </row>
    <row r="3456" spans="2:16">
      <c r="B3456" s="93"/>
      <c r="C3456" s="93"/>
      <c r="D3456" s="93"/>
      <c r="F3456" s="93"/>
      <c r="H3456" s="93"/>
      <c r="J3456" s="93"/>
      <c r="L3456" s="93"/>
      <c r="N3456" s="93"/>
      <c r="P3456" s="93"/>
    </row>
    <row r="3457" spans="2:16">
      <c r="B3457" s="93"/>
      <c r="C3457" s="93"/>
      <c r="D3457" s="93"/>
      <c r="F3457" s="93"/>
      <c r="H3457" s="93"/>
      <c r="J3457" s="93"/>
      <c r="L3457" s="93"/>
      <c r="N3457" s="93"/>
      <c r="P3457" s="93"/>
    </row>
    <row r="3458" spans="2:16">
      <c r="B3458" s="93"/>
      <c r="C3458" s="93"/>
      <c r="D3458" s="93"/>
      <c r="F3458" s="93"/>
      <c r="H3458" s="93"/>
      <c r="J3458" s="93"/>
      <c r="L3458" s="93"/>
      <c r="N3458" s="93"/>
      <c r="P3458" s="93"/>
    </row>
    <row r="3459" spans="2:16">
      <c r="B3459" s="93"/>
      <c r="C3459" s="93"/>
      <c r="D3459" s="93"/>
      <c r="F3459" s="93"/>
      <c r="H3459" s="93"/>
      <c r="J3459" s="93"/>
      <c r="L3459" s="93"/>
      <c r="N3459" s="93"/>
      <c r="P3459" s="93"/>
    </row>
    <row r="3460" spans="2:16">
      <c r="B3460" s="93"/>
      <c r="C3460" s="93"/>
      <c r="D3460" s="93"/>
      <c r="F3460" s="93"/>
      <c r="H3460" s="93"/>
      <c r="J3460" s="93"/>
      <c r="L3460" s="93"/>
      <c r="N3460" s="93"/>
      <c r="P3460" s="93"/>
    </row>
    <row r="3461" spans="2:16">
      <c r="B3461" s="93"/>
      <c r="C3461" s="93"/>
      <c r="D3461" s="93"/>
      <c r="F3461" s="93"/>
      <c r="H3461" s="93"/>
      <c r="J3461" s="93"/>
      <c r="L3461" s="93"/>
      <c r="N3461" s="93"/>
      <c r="P3461" s="93"/>
    </row>
    <row r="3462" spans="2:16">
      <c r="B3462" s="93"/>
      <c r="C3462" s="93"/>
      <c r="D3462" s="93"/>
      <c r="F3462" s="93"/>
      <c r="H3462" s="93"/>
      <c r="J3462" s="93"/>
      <c r="L3462" s="93"/>
      <c r="N3462" s="93"/>
      <c r="P3462" s="93"/>
    </row>
    <row r="3463" spans="2:16">
      <c r="B3463" s="93"/>
      <c r="C3463" s="93"/>
      <c r="D3463" s="93"/>
      <c r="F3463" s="93"/>
      <c r="H3463" s="93"/>
      <c r="J3463" s="93"/>
      <c r="L3463" s="93"/>
      <c r="N3463" s="93"/>
      <c r="P3463" s="93"/>
    </row>
    <row r="3464" spans="2:16">
      <c r="B3464" s="93"/>
      <c r="C3464" s="93"/>
      <c r="D3464" s="93"/>
      <c r="F3464" s="93"/>
      <c r="H3464" s="93"/>
      <c r="J3464" s="93"/>
      <c r="L3464" s="93"/>
      <c r="N3464" s="93"/>
      <c r="P3464" s="93"/>
    </row>
    <row r="3465" spans="2:16">
      <c r="B3465" s="93"/>
      <c r="C3465" s="93"/>
      <c r="D3465" s="93"/>
      <c r="F3465" s="93"/>
      <c r="H3465" s="93"/>
      <c r="J3465" s="93"/>
      <c r="L3465" s="93"/>
      <c r="N3465" s="93"/>
      <c r="P3465" s="93"/>
    </row>
    <row r="3466" spans="2:16">
      <c r="B3466" s="93"/>
      <c r="C3466" s="93"/>
      <c r="D3466" s="93"/>
      <c r="F3466" s="93"/>
      <c r="H3466" s="93"/>
      <c r="J3466" s="93"/>
      <c r="L3466" s="93"/>
      <c r="N3466" s="93"/>
      <c r="P3466" s="93"/>
    </row>
    <row r="3467" spans="2:16">
      <c r="B3467" s="93"/>
      <c r="C3467" s="93"/>
      <c r="D3467" s="93"/>
      <c r="F3467" s="93"/>
      <c r="H3467" s="93"/>
      <c r="J3467" s="93"/>
      <c r="L3467" s="93"/>
      <c r="N3467" s="93"/>
      <c r="P3467" s="93"/>
    </row>
    <row r="3468" spans="2:16">
      <c r="B3468" s="93"/>
      <c r="C3468" s="93"/>
      <c r="D3468" s="93"/>
      <c r="F3468" s="93"/>
      <c r="H3468" s="93"/>
      <c r="J3468" s="93"/>
      <c r="L3468" s="93"/>
      <c r="N3468" s="93"/>
      <c r="P3468" s="93"/>
    </row>
    <row r="3469" spans="2:16">
      <c r="B3469" s="93"/>
      <c r="C3469" s="93"/>
      <c r="D3469" s="93"/>
      <c r="F3469" s="93"/>
      <c r="H3469" s="93"/>
      <c r="J3469" s="93"/>
      <c r="L3469" s="93"/>
      <c r="N3469" s="93"/>
      <c r="P3469" s="93"/>
    </row>
    <row r="3470" spans="2:16">
      <c r="B3470" s="93"/>
      <c r="C3470" s="93"/>
      <c r="D3470" s="93"/>
      <c r="F3470" s="93"/>
      <c r="H3470" s="93"/>
      <c r="J3470" s="93"/>
      <c r="L3470" s="93"/>
      <c r="N3470" s="93"/>
      <c r="P3470" s="93"/>
    </row>
    <row r="3471" spans="2:16">
      <c r="B3471" s="93"/>
      <c r="C3471" s="93"/>
      <c r="D3471" s="93"/>
      <c r="F3471" s="93"/>
      <c r="H3471" s="93"/>
      <c r="J3471" s="93"/>
      <c r="L3471" s="93"/>
      <c r="N3471" s="93"/>
      <c r="P3471" s="93"/>
    </row>
    <row r="3472" spans="2:16">
      <c r="B3472" s="93"/>
      <c r="C3472" s="93"/>
      <c r="D3472" s="93"/>
      <c r="F3472" s="93"/>
      <c r="H3472" s="93"/>
      <c r="J3472" s="93"/>
      <c r="L3472" s="93"/>
      <c r="N3472" s="93"/>
      <c r="P3472" s="93"/>
    </row>
    <row r="3473" spans="2:16">
      <c r="B3473" s="93"/>
      <c r="C3473" s="93"/>
      <c r="D3473" s="93"/>
      <c r="F3473" s="93"/>
      <c r="H3473" s="93"/>
      <c r="J3473" s="93"/>
      <c r="L3473" s="93"/>
      <c r="N3473" s="93"/>
      <c r="P3473" s="93"/>
    </row>
    <row r="3474" spans="2:16">
      <c r="B3474" s="93"/>
      <c r="C3474" s="93"/>
      <c r="D3474" s="93"/>
      <c r="F3474" s="93"/>
      <c r="H3474" s="93"/>
      <c r="J3474" s="93"/>
      <c r="L3474" s="93"/>
      <c r="N3474" s="93"/>
      <c r="P3474" s="93"/>
    </row>
    <row r="3475" spans="2:16">
      <c r="B3475" s="93"/>
      <c r="C3475" s="93"/>
      <c r="D3475" s="93"/>
      <c r="F3475" s="93"/>
      <c r="H3475" s="93"/>
      <c r="J3475" s="93"/>
      <c r="L3475" s="93"/>
      <c r="N3475" s="93"/>
      <c r="P3475" s="93"/>
    </row>
    <row r="3476" spans="2:16">
      <c r="B3476" s="93"/>
      <c r="C3476" s="93"/>
      <c r="D3476" s="93"/>
      <c r="F3476" s="93"/>
      <c r="H3476" s="93"/>
      <c r="J3476" s="93"/>
      <c r="L3476" s="93"/>
      <c r="N3476" s="93"/>
      <c r="P3476" s="93"/>
    </row>
    <row r="3477" spans="2:16">
      <c r="B3477" s="93"/>
      <c r="C3477" s="93"/>
      <c r="D3477" s="93"/>
      <c r="F3477" s="93"/>
      <c r="H3477" s="93"/>
      <c r="J3477" s="93"/>
      <c r="L3477" s="93"/>
      <c r="N3477" s="93"/>
      <c r="P3477" s="93"/>
    </row>
    <row r="3478" spans="2:16">
      <c r="B3478" s="93"/>
      <c r="C3478" s="93"/>
      <c r="D3478" s="93"/>
      <c r="F3478" s="93"/>
      <c r="H3478" s="93"/>
      <c r="J3478" s="93"/>
      <c r="L3478" s="93"/>
      <c r="N3478" s="93"/>
      <c r="P3478" s="93"/>
    </row>
    <row r="3479" spans="2:16">
      <c r="B3479" s="93"/>
      <c r="C3479" s="93"/>
      <c r="D3479" s="93"/>
      <c r="F3479" s="93"/>
      <c r="H3479" s="93"/>
      <c r="J3479" s="93"/>
      <c r="L3479" s="93"/>
      <c r="N3479" s="93"/>
      <c r="P3479" s="93"/>
    </row>
    <row r="3480" spans="2:16">
      <c r="B3480" s="93"/>
      <c r="C3480" s="93"/>
      <c r="D3480" s="93"/>
      <c r="F3480" s="93"/>
      <c r="H3480" s="93"/>
      <c r="J3480" s="93"/>
      <c r="L3480" s="93"/>
      <c r="N3480" s="93"/>
      <c r="P3480" s="93"/>
    </row>
    <row r="3481" spans="2:16">
      <c r="B3481" s="93"/>
      <c r="C3481" s="93"/>
      <c r="D3481" s="93"/>
      <c r="F3481" s="93"/>
      <c r="H3481" s="93"/>
      <c r="J3481" s="93"/>
      <c r="L3481" s="93"/>
      <c r="N3481" s="93"/>
      <c r="P3481" s="93"/>
    </row>
    <row r="3482" spans="2:16">
      <c r="B3482" s="93"/>
      <c r="C3482" s="93"/>
      <c r="D3482" s="93"/>
      <c r="F3482" s="93"/>
      <c r="H3482" s="93"/>
      <c r="J3482" s="93"/>
      <c r="L3482" s="93"/>
      <c r="N3482" s="93"/>
      <c r="P3482" s="93"/>
    </row>
    <row r="3483" spans="2:16">
      <c r="B3483" s="93"/>
      <c r="C3483" s="93"/>
      <c r="D3483" s="93"/>
      <c r="F3483" s="93"/>
      <c r="H3483" s="93"/>
      <c r="J3483" s="93"/>
      <c r="L3483" s="93"/>
      <c r="N3483" s="93"/>
      <c r="P3483" s="93"/>
    </row>
    <row r="3484" spans="2:16">
      <c r="B3484" s="93"/>
      <c r="C3484" s="93"/>
      <c r="D3484" s="93"/>
      <c r="F3484" s="93"/>
      <c r="H3484" s="93"/>
      <c r="J3484" s="93"/>
      <c r="L3484" s="93"/>
      <c r="N3484" s="93"/>
      <c r="P3484" s="93"/>
    </row>
    <row r="3485" spans="2:16">
      <c r="B3485" s="93"/>
      <c r="C3485" s="93"/>
      <c r="D3485" s="93"/>
      <c r="F3485" s="93"/>
      <c r="H3485" s="93"/>
      <c r="J3485" s="93"/>
      <c r="L3485" s="93"/>
      <c r="N3485" s="93"/>
      <c r="P3485" s="93"/>
    </row>
    <row r="3486" spans="2:16">
      <c r="B3486" s="93"/>
      <c r="C3486" s="93"/>
      <c r="D3486" s="93"/>
      <c r="F3486" s="93"/>
      <c r="H3486" s="93"/>
      <c r="J3486" s="93"/>
      <c r="L3486" s="93"/>
      <c r="N3486" s="93"/>
      <c r="P3486" s="93"/>
    </row>
    <row r="3487" spans="2:16">
      <c r="B3487" s="93"/>
      <c r="C3487" s="93"/>
      <c r="D3487" s="93"/>
      <c r="F3487" s="93"/>
      <c r="H3487" s="93"/>
      <c r="J3487" s="93"/>
      <c r="L3487" s="93"/>
      <c r="N3487" s="93"/>
      <c r="P3487" s="93"/>
    </row>
    <row r="3488" spans="2:16">
      <c r="B3488" s="93"/>
      <c r="C3488" s="93"/>
      <c r="D3488" s="93"/>
      <c r="F3488" s="93"/>
      <c r="H3488" s="93"/>
      <c r="J3488" s="93"/>
      <c r="L3488" s="93"/>
      <c r="N3488" s="93"/>
      <c r="P3488" s="93"/>
    </row>
    <row r="3489" spans="2:16">
      <c r="B3489" s="93"/>
      <c r="C3489" s="93"/>
      <c r="D3489" s="93"/>
      <c r="F3489" s="93"/>
      <c r="H3489" s="93"/>
      <c r="J3489" s="93"/>
      <c r="L3489" s="93"/>
      <c r="N3489" s="93"/>
      <c r="P3489" s="93"/>
    </row>
    <row r="3490" spans="2:16">
      <c r="B3490" s="93"/>
      <c r="C3490" s="93"/>
      <c r="D3490" s="93"/>
      <c r="F3490" s="93"/>
      <c r="H3490" s="93"/>
      <c r="J3490" s="93"/>
      <c r="L3490" s="93"/>
      <c r="N3490" s="93"/>
      <c r="P3490" s="93"/>
    </row>
    <row r="3491" spans="2:16">
      <c r="B3491" s="93"/>
      <c r="C3491" s="93"/>
      <c r="D3491" s="93"/>
      <c r="F3491" s="93"/>
      <c r="H3491" s="93"/>
      <c r="J3491" s="93"/>
      <c r="L3491" s="93"/>
      <c r="N3491" s="93"/>
      <c r="P3491" s="93"/>
    </row>
    <row r="3492" spans="2:16">
      <c r="B3492" s="93"/>
      <c r="C3492" s="93"/>
      <c r="D3492" s="93"/>
      <c r="F3492" s="93"/>
      <c r="H3492" s="93"/>
      <c r="J3492" s="93"/>
      <c r="L3492" s="93"/>
      <c r="N3492" s="93"/>
      <c r="P3492" s="93"/>
    </row>
    <row r="3493" spans="2:16">
      <c r="B3493" s="93"/>
      <c r="C3493" s="93"/>
      <c r="D3493" s="93"/>
      <c r="F3493" s="93"/>
      <c r="H3493" s="93"/>
      <c r="J3493" s="93"/>
      <c r="L3493" s="93"/>
      <c r="N3493" s="93"/>
      <c r="P3493" s="93"/>
    </row>
    <row r="3494" spans="2:16">
      <c r="B3494" s="93"/>
      <c r="C3494" s="93"/>
      <c r="D3494" s="93"/>
      <c r="F3494" s="93"/>
      <c r="H3494" s="93"/>
      <c r="J3494" s="93"/>
      <c r="L3494" s="93"/>
      <c r="N3494" s="93"/>
      <c r="P3494" s="93"/>
    </row>
    <row r="3495" spans="2:16">
      <c r="B3495" s="93"/>
      <c r="C3495" s="93"/>
      <c r="D3495" s="93"/>
      <c r="F3495" s="93"/>
      <c r="H3495" s="93"/>
      <c r="J3495" s="93"/>
      <c r="L3495" s="93"/>
      <c r="N3495" s="93"/>
      <c r="P3495" s="93"/>
    </row>
    <row r="3496" spans="2:16">
      <c r="B3496" s="93"/>
      <c r="C3496" s="93"/>
      <c r="D3496" s="93"/>
      <c r="F3496" s="93"/>
      <c r="H3496" s="93"/>
      <c r="J3496" s="93"/>
      <c r="L3496" s="93"/>
      <c r="N3496" s="93"/>
      <c r="P3496" s="93"/>
    </row>
    <row r="3497" spans="2:16">
      <c r="B3497" s="93"/>
      <c r="C3497" s="93"/>
      <c r="D3497" s="93"/>
      <c r="F3497" s="93"/>
      <c r="H3497" s="93"/>
      <c r="J3497" s="93"/>
      <c r="L3497" s="93"/>
      <c r="N3497" s="93"/>
      <c r="P3497" s="93"/>
    </row>
    <row r="3498" spans="2:16">
      <c r="B3498" s="93"/>
      <c r="C3498" s="93"/>
      <c r="D3498" s="93"/>
      <c r="F3498" s="93"/>
      <c r="H3498" s="93"/>
      <c r="J3498" s="93"/>
      <c r="L3498" s="93"/>
      <c r="N3498" s="93"/>
      <c r="P3498" s="93"/>
    </row>
    <row r="3499" spans="2:16">
      <c r="B3499" s="93"/>
      <c r="C3499" s="93"/>
      <c r="D3499" s="93"/>
      <c r="F3499" s="93"/>
      <c r="H3499" s="93"/>
      <c r="J3499" s="93"/>
      <c r="L3499" s="93"/>
      <c r="N3499" s="93"/>
      <c r="P3499" s="93"/>
    </row>
    <row r="3500" spans="2:16">
      <c r="B3500" s="93"/>
      <c r="C3500" s="93"/>
      <c r="D3500" s="93"/>
      <c r="F3500" s="93"/>
      <c r="H3500" s="93"/>
      <c r="J3500" s="93"/>
      <c r="L3500" s="93"/>
      <c r="N3500" s="93"/>
      <c r="P3500" s="93"/>
    </row>
    <row r="3501" spans="2:16">
      <c r="B3501" s="93"/>
      <c r="C3501" s="93"/>
      <c r="D3501" s="93"/>
      <c r="F3501" s="93"/>
      <c r="H3501" s="93"/>
      <c r="J3501" s="93"/>
      <c r="L3501" s="93"/>
      <c r="N3501" s="93"/>
      <c r="P3501" s="93"/>
    </row>
    <row r="3502" spans="2:16">
      <c r="B3502" s="93"/>
      <c r="C3502" s="93"/>
      <c r="D3502" s="93"/>
      <c r="F3502" s="93"/>
      <c r="H3502" s="93"/>
      <c r="J3502" s="93"/>
      <c r="L3502" s="93"/>
      <c r="N3502" s="93"/>
      <c r="P3502" s="93"/>
    </row>
    <row r="3503" spans="2:16">
      <c r="B3503" s="93"/>
      <c r="C3503" s="93"/>
      <c r="D3503" s="93"/>
      <c r="F3503" s="93"/>
      <c r="H3503" s="93"/>
      <c r="J3503" s="93"/>
      <c r="L3503" s="93"/>
      <c r="N3503" s="93"/>
      <c r="P3503" s="93"/>
    </row>
    <row r="3504" spans="2:16">
      <c r="B3504" s="93"/>
      <c r="C3504" s="93"/>
      <c r="D3504" s="93"/>
      <c r="F3504" s="93"/>
      <c r="H3504" s="93"/>
      <c r="J3504" s="93"/>
      <c r="L3504" s="93"/>
      <c r="N3504" s="93"/>
      <c r="P3504" s="93"/>
    </row>
    <row r="3505" spans="2:16">
      <c r="B3505" s="93"/>
      <c r="C3505" s="93"/>
      <c r="D3505" s="93"/>
      <c r="F3505" s="93"/>
      <c r="H3505" s="93"/>
      <c r="J3505" s="93"/>
      <c r="L3505" s="93"/>
      <c r="N3505" s="93"/>
      <c r="P3505" s="93"/>
    </row>
    <row r="3506" spans="2:16">
      <c r="B3506" s="93"/>
      <c r="C3506" s="93"/>
      <c r="D3506" s="93"/>
      <c r="F3506" s="93"/>
      <c r="H3506" s="93"/>
      <c r="J3506" s="93"/>
      <c r="L3506" s="93"/>
      <c r="N3506" s="93"/>
      <c r="P3506" s="93"/>
    </row>
    <row r="3507" spans="2:16">
      <c r="B3507" s="93"/>
      <c r="C3507" s="93"/>
      <c r="D3507" s="93"/>
      <c r="F3507" s="93"/>
      <c r="H3507" s="93"/>
      <c r="J3507" s="93"/>
      <c r="L3507" s="93"/>
      <c r="N3507" s="93"/>
      <c r="P3507" s="93"/>
    </row>
    <row r="3508" spans="2:16">
      <c r="B3508" s="93"/>
      <c r="C3508" s="93"/>
      <c r="D3508" s="93"/>
      <c r="F3508" s="93"/>
      <c r="H3508" s="93"/>
      <c r="J3508" s="93"/>
      <c r="L3508" s="93"/>
      <c r="N3508" s="93"/>
      <c r="P3508" s="93"/>
    </row>
    <row r="3509" spans="2:16">
      <c r="B3509" s="93"/>
      <c r="C3509" s="93"/>
      <c r="D3509" s="93"/>
      <c r="F3509" s="93"/>
      <c r="H3509" s="93"/>
      <c r="J3509" s="93"/>
      <c r="L3509" s="93"/>
      <c r="N3509" s="93"/>
      <c r="P3509" s="93"/>
    </row>
    <row r="3510" spans="2:16">
      <c r="B3510" s="93"/>
      <c r="C3510" s="93"/>
      <c r="D3510" s="93"/>
      <c r="F3510" s="93"/>
      <c r="H3510" s="93"/>
      <c r="J3510" s="93"/>
      <c r="L3510" s="93"/>
      <c r="N3510" s="93"/>
      <c r="P3510" s="93"/>
    </row>
    <row r="3511" spans="2:16">
      <c r="B3511" s="93"/>
      <c r="C3511" s="93"/>
      <c r="D3511" s="93"/>
      <c r="F3511" s="93"/>
      <c r="H3511" s="93"/>
      <c r="J3511" s="93"/>
      <c r="L3511" s="93"/>
      <c r="N3511" s="93"/>
      <c r="P3511" s="93"/>
    </row>
    <row r="3512" spans="2:16">
      <c r="B3512" s="93"/>
      <c r="C3512" s="93"/>
      <c r="D3512" s="93"/>
      <c r="F3512" s="93"/>
      <c r="H3512" s="93"/>
      <c r="J3512" s="93"/>
      <c r="L3512" s="93"/>
      <c r="N3512" s="93"/>
      <c r="P3512" s="93"/>
    </row>
    <row r="3513" spans="2:16">
      <c r="B3513" s="93"/>
      <c r="C3513" s="93"/>
      <c r="D3513" s="93"/>
      <c r="F3513" s="93"/>
      <c r="H3513" s="93"/>
      <c r="J3513" s="93"/>
      <c r="L3513" s="93"/>
      <c r="N3513" s="93"/>
      <c r="P3513" s="93"/>
    </row>
    <row r="3514" spans="2:16">
      <c r="B3514" s="93"/>
      <c r="C3514" s="93"/>
      <c r="D3514" s="93"/>
      <c r="F3514" s="93"/>
      <c r="H3514" s="93"/>
      <c r="J3514" s="93"/>
      <c r="L3514" s="93"/>
      <c r="N3514" s="93"/>
      <c r="P3514" s="93"/>
    </row>
    <row r="3515" spans="2:16">
      <c r="B3515" s="93"/>
      <c r="C3515" s="93"/>
      <c r="D3515" s="93"/>
      <c r="F3515" s="93"/>
      <c r="H3515" s="93"/>
      <c r="J3515" s="93"/>
      <c r="L3515" s="93"/>
      <c r="N3515" s="93"/>
      <c r="P3515" s="93"/>
    </row>
    <row r="3516" spans="2:16">
      <c r="B3516" s="93"/>
      <c r="C3516" s="93"/>
      <c r="D3516" s="93"/>
      <c r="F3516" s="93"/>
      <c r="H3516" s="93"/>
      <c r="J3516" s="93"/>
      <c r="L3516" s="93"/>
      <c r="N3516" s="93"/>
      <c r="P3516" s="93"/>
    </row>
    <row r="3517" spans="2:16">
      <c r="B3517" s="93"/>
      <c r="C3517" s="93"/>
      <c r="D3517" s="93"/>
      <c r="F3517" s="93"/>
      <c r="H3517" s="93"/>
      <c r="J3517" s="93"/>
      <c r="L3517" s="93"/>
      <c r="N3517" s="93"/>
      <c r="P3517" s="93"/>
    </row>
    <row r="3518" spans="2:16">
      <c r="B3518" s="93"/>
      <c r="C3518" s="93"/>
      <c r="D3518" s="93"/>
      <c r="F3518" s="93"/>
      <c r="H3518" s="93"/>
      <c r="J3518" s="93"/>
      <c r="L3518" s="93"/>
      <c r="N3518" s="93"/>
      <c r="P3518" s="93"/>
    </row>
    <row r="3519" spans="2:16">
      <c r="B3519" s="93"/>
      <c r="C3519" s="93"/>
      <c r="D3519" s="93"/>
      <c r="F3519" s="93"/>
      <c r="H3519" s="93"/>
      <c r="J3519" s="93"/>
      <c r="L3519" s="93"/>
      <c r="N3519" s="93"/>
      <c r="P3519" s="93"/>
    </row>
    <row r="3520" spans="2:16">
      <c r="B3520" s="93"/>
      <c r="C3520" s="93"/>
      <c r="D3520" s="93"/>
      <c r="F3520" s="93"/>
      <c r="H3520" s="93"/>
      <c r="J3520" s="93"/>
      <c r="L3520" s="93"/>
      <c r="N3520" s="93"/>
      <c r="P3520" s="93"/>
    </row>
    <row r="3521" spans="2:16">
      <c r="B3521" s="93"/>
      <c r="C3521" s="93"/>
      <c r="D3521" s="93"/>
      <c r="F3521" s="93"/>
      <c r="H3521" s="93"/>
      <c r="J3521" s="93"/>
      <c r="L3521" s="93"/>
      <c r="N3521" s="93"/>
      <c r="P3521" s="93"/>
    </row>
    <row r="3522" spans="2:16">
      <c r="B3522" s="93"/>
      <c r="C3522" s="93"/>
      <c r="D3522" s="93"/>
      <c r="F3522" s="93"/>
      <c r="H3522" s="93"/>
      <c r="J3522" s="93"/>
      <c r="L3522" s="93"/>
      <c r="N3522" s="93"/>
      <c r="P3522" s="93"/>
    </row>
    <row r="3523" spans="2:16">
      <c r="B3523" s="93"/>
      <c r="C3523" s="93"/>
      <c r="D3523" s="93"/>
      <c r="F3523" s="93"/>
      <c r="H3523" s="93"/>
      <c r="J3523" s="93"/>
      <c r="L3523" s="93"/>
      <c r="N3523" s="93"/>
      <c r="P3523" s="93"/>
    </row>
    <row r="3524" spans="2:16">
      <c r="B3524" s="93"/>
      <c r="C3524" s="93"/>
      <c r="D3524" s="93"/>
      <c r="F3524" s="93"/>
      <c r="H3524" s="93"/>
      <c r="J3524" s="93"/>
      <c r="L3524" s="93"/>
      <c r="N3524" s="93"/>
      <c r="P3524" s="93"/>
    </row>
    <row r="3525" spans="2:16">
      <c r="B3525" s="93"/>
      <c r="C3525" s="93"/>
      <c r="D3525" s="93"/>
      <c r="F3525" s="93"/>
      <c r="H3525" s="93"/>
      <c r="J3525" s="93"/>
      <c r="L3525" s="93"/>
      <c r="N3525" s="93"/>
      <c r="P3525" s="93"/>
    </row>
    <row r="3526" spans="2:16">
      <c r="B3526" s="93"/>
      <c r="C3526" s="93"/>
      <c r="D3526" s="93"/>
      <c r="F3526" s="93"/>
      <c r="H3526" s="93"/>
      <c r="J3526" s="93"/>
      <c r="L3526" s="93"/>
      <c r="N3526" s="93"/>
      <c r="P3526" s="93"/>
    </row>
    <row r="3527" spans="2:16">
      <c r="B3527" s="93"/>
      <c r="C3527" s="93"/>
      <c r="D3527" s="93"/>
      <c r="F3527" s="93"/>
      <c r="H3527" s="93"/>
      <c r="J3527" s="93"/>
      <c r="L3527" s="93"/>
      <c r="N3527" s="93"/>
      <c r="P3527" s="93"/>
    </row>
    <row r="3528" spans="2:16">
      <c r="B3528" s="93"/>
      <c r="C3528" s="93"/>
      <c r="D3528" s="93"/>
      <c r="F3528" s="93"/>
      <c r="H3528" s="93"/>
      <c r="J3528" s="93"/>
      <c r="L3528" s="93"/>
      <c r="N3528" s="93"/>
      <c r="P3528" s="93"/>
    </row>
    <row r="3529" spans="2:16">
      <c r="B3529" s="93"/>
      <c r="C3529" s="93"/>
      <c r="D3529" s="93"/>
      <c r="F3529" s="93"/>
      <c r="H3529" s="93"/>
      <c r="J3529" s="93"/>
      <c r="L3529" s="93"/>
      <c r="N3529" s="93"/>
      <c r="P3529" s="93"/>
    </row>
    <row r="3530" spans="2:16">
      <c r="B3530" s="93"/>
      <c r="C3530" s="93"/>
      <c r="D3530" s="93"/>
      <c r="F3530" s="93"/>
      <c r="H3530" s="93"/>
      <c r="J3530" s="93"/>
      <c r="L3530" s="93"/>
      <c r="N3530" s="93"/>
      <c r="P3530" s="93"/>
    </row>
    <row r="3531" spans="2:16">
      <c r="B3531" s="93"/>
      <c r="C3531" s="93"/>
      <c r="D3531" s="93"/>
      <c r="F3531" s="93"/>
      <c r="H3531" s="93"/>
      <c r="J3531" s="93"/>
      <c r="L3531" s="93"/>
      <c r="N3531" s="93"/>
      <c r="P3531" s="93"/>
    </row>
    <row r="3532" spans="2:16">
      <c r="B3532" s="93"/>
      <c r="C3532" s="93"/>
      <c r="D3532" s="93"/>
      <c r="F3532" s="93"/>
      <c r="H3532" s="93"/>
      <c r="J3532" s="93"/>
      <c r="L3532" s="93"/>
      <c r="N3532" s="93"/>
      <c r="P3532" s="93"/>
    </row>
    <row r="3533" spans="2:16">
      <c r="B3533" s="93"/>
      <c r="C3533" s="93"/>
      <c r="D3533" s="93"/>
      <c r="F3533" s="93"/>
      <c r="H3533" s="93"/>
      <c r="J3533" s="93"/>
      <c r="L3533" s="93"/>
      <c r="N3533" s="93"/>
      <c r="P3533" s="93"/>
    </row>
    <row r="3534" spans="2:16">
      <c r="B3534" s="93"/>
      <c r="C3534" s="93"/>
      <c r="D3534" s="93"/>
      <c r="F3534" s="93"/>
      <c r="H3534" s="93"/>
      <c r="J3534" s="93"/>
      <c r="L3534" s="93"/>
      <c r="N3534" s="93"/>
      <c r="P3534" s="93"/>
    </row>
    <row r="3535" spans="2:16">
      <c r="B3535" s="93"/>
      <c r="C3535" s="93"/>
      <c r="D3535" s="93"/>
      <c r="F3535" s="93"/>
      <c r="H3535" s="93"/>
      <c r="J3535" s="93"/>
      <c r="L3535" s="93"/>
      <c r="N3535" s="93"/>
      <c r="P3535" s="93"/>
    </row>
    <row r="3536" spans="2:16">
      <c r="B3536" s="93"/>
      <c r="C3536" s="93"/>
      <c r="D3536" s="93"/>
      <c r="F3536" s="93"/>
      <c r="H3536" s="93"/>
      <c r="J3536" s="93"/>
      <c r="L3536" s="93"/>
      <c r="N3536" s="93"/>
      <c r="P3536" s="93"/>
    </row>
    <row r="3537" spans="2:16">
      <c r="B3537" s="93"/>
      <c r="C3537" s="93"/>
      <c r="D3537" s="93"/>
      <c r="F3537" s="93"/>
      <c r="H3537" s="93"/>
      <c r="J3537" s="93"/>
      <c r="L3537" s="93"/>
      <c r="N3537" s="93"/>
      <c r="P3537" s="93"/>
    </row>
    <row r="3538" spans="2:16">
      <c r="B3538" s="93"/>
      <c r="C3538" s="93"/>
      <c r="D3538" s="93"/>
      <c r="F3538" s="93"/>
      <c r="H3538" s="93"/>
      <c r="J3538" s="93"/>
      <c r="L3538" s="93"/>
      <c r="N3538" s="93"/>
      <c r="P3538" s="93"/>
    </row>
    <row r="3539" spans="2:16">
      <c r="B3539" s="93"/>
      <c r="C3539" s="93"/>
      <c r="D3539" s="93"/>
      <c r="F3539" s="93"/>
      <c r="H3539" s="93"/>
      <c r="J3539" s="93"/>
      <c r="L3539" s="93"/>
      <c r="N3539" s="93"/>
      <c r="P3539" s="93"/>
    </row>
    <row r="3540" spans="2:16">
      <c r="B3540" s="93"/>
      <c r="C3540" s="93"/>
      <c r="D3540" s="93"/>
      <c r="F3540" s="93"/>
      <c r="H3540" s="93"/>
      <c r="J3540" s="93"/>
      <c r="L3540" s="93"/>
      <c r="N3540" s="93"/>
      <c r="P3540" s="93"/>
    </row>
    <row r="3541" spans="2:16">
      <c r="B3541" s="93"/>
      <c r="C3541" s="93"/>
      <c r="D3541" s="93"/>
      <c r="F3541" s="93"/>
      <c r="H3541" s="93"/>
      <c r="J3541" s="93"/>
      <c r="L3541" s="93"/>
      <c r="N3541" s="93"/>
      <c r="P3541" s="93"/>
    </row>
    <row r="3542" spans="2:16">
      <c r="B3542" s="93"/>
      <c r="C3542" s="93"/>
      <c r="D3542" s="93"/>
      <c r="F3542" s="93"/>
      <c r="H3542" s="93"/>
      <c r="J3542" s="93"/>
      <c r="L3542" s="93"/>
      <c r="N3542" s="93"/>
      <c r="P3542" s="93"/>
    </row>
    <row r="3543" spans="2:16">
      <c r="B3543" s="93"/>
      <c r="C3543" s="93"/>
      <c r="D3543" s="93"/>
      <c r="F3543" s="93"/>
      <c r="H3543" s="93"/>
      <c r="J3543" s="93"/>
      <c r="L3543" s="93"/>
      <c r="N3543" s="93"/>
      <c r="P3543" s="93"/>
    </row>
    <row r="3544" spans="2:16">
      <c r="B3544" s="93"/>
      <c r="C3544" s="93"/>
      <c r="D3544" s="93"/>
      <c r="F3544" s="93"/>
      <c r="H3544" s="93"/>
      <c r="J3544" s="93"/>
      <c r="L3544" s="93"/>
      <c r="N3544" s="93"/>
      <c r="P3544" s="93"/>
    </row>
    <row r="3545" spans="2:16">
      <c r="B3545" s="93"/>
      <c r="C3545" s="93"/>
      <c r="D3545" s="93"/>
      <c r="F3545" s="93"/>
      <c r="H3545" s="93"/>
      <c r="J3545" s="93"/>
      <c r="L3545" s="93"/>
      <c r="N3545" s="93"/>
      <c r="P3545" s="93"/>
    </row>
    <row r="3546" spans="2:16">
      <c r="B3546" s="93"/>
      <c r="C3546" s="93"/>
      <c r="D3546" s="93"/>
      <c r="F3546" s="93"/>
      <c r="H3546" s="93"/>
      <c r="J3546" s="93"/>
      <c r="L3546" s="93"/>
      <c r="N3546" s="93"/>
      <c r="P3546" s="93"/>
    </row>
    <row r="3547" spans="2:16">
      <c r="B3547" s="93"/>
      <c r="C3547" s="93"/>
      <c r="D3547" s="93"/>
      <c r="F3547" s="93"/>
      <c r="H3547" s="93"/>
      <c r="J3547" s="93"/>
      <c r="L3547" s="93"/>
      <c r="N3547" s="93"/>
      <c r="P3547" s="93"/>
    </row>
    <row r="3548" spans="2:16">
      <c r="B3548" s="93"/>
      <c r="C3548" s="93"/>
      <c r="D3548" s="93"/>
      <c r="F3548" s="93"/>
      <c r="H3548" s="93"/>
      <c r="J3548" s="93"/>
      <c r="L3548" s="93"/>
      <c r="N3548" s="93"/>
      <c r="P3548" s="93"/>
    </row>
    <row r="3549" spans="2:16">
      <c r="B3549" s="93"/>
      <c r="C3549" s="93"/>
      <c r="D3549" s="93"/>
      <c r="F3549" s="93"/>
      <c r="H3549" s="93"/>
      <c r="J3549" s="93"/>
      <c r="L3549" s="93"/>
      <c r="N3549" s="93"/>
      <c r="P3549" s="93"/>
    </row>
    <row r="3550" spans="2:16">
      <c r="B3550" s="93"/>
      <c r="C3550" s="93"/>
      <c r="D3550" s="93"/>
      <c r="F3550" s="93"/>
      <c r="H3550" s="93"/>
      <c r="J3550" s="93"/>
      <c r="L3550" s="93"/>
      <c r="N3550" s="93"/>
      <c r="P3550" s="93"/>
    </row>
    <row r="3551" spans="2:16">
      <c r="B3551" s="93"/>
      <c r="C3551" s="93"/>
      <c r="D3551" s="93"/>
      <c r="F3551" s="93"/>
      <c r="H3551" s="93"/>
      <c r="J3551" s="93"/>
      <c r="L3551" s="93"/>
      <c r="N3551" s="93"/>
      <c r="P3551" s="93"/>
    </row>
    <row r="3552" spans="2:16">
      <c r="B3552" s="93"/>
      <c r="C3552" s="93"/>
      <c r="D3552" s="93"/>
      <c r="F3552" s="93"/>
      <c r="H3552" s="93"/>
      <c r="J3552" s="93"/>
      <c r="L3552" s="93"/>
      <c r="N3552" s="93"/>
      <c r="P3552" s="93"/>
    </row>
    <row r="3553" spans="2:16">
      <c r="B3553" s="93"/>
      <c r="C3553" s="93"/>
      <c r="D3553" s="93"/>
      <c r="F3553" s="93"/>
      <c r="H3553" s="93"/>
      <c r="J3553" s="93"/>
      <c r="L3553" s="93"/>
      <c r="N3553" s="93"/>
      <c r="P3553" s="93"/>
    </row>
    <row r="3554" spans="2:16">
      <c r="B3554" s="93"/>
      <c r="C3554" s="93"/>
      <c r="D3554" s="93"/>
      <c r="F3554" s="93"/>
      <c r="H3554" s="93"/>
      <c r="J3554" s="93"/>
      <c r="L3554" s="93"/>
      <c r="N3554" s="93"/>
      <c r="P3554" s="93"/>
    </row>
    <row r="3555" spans="2:16">
      <c r="B3555" s="93"/>
      <c r="C3555" s="93"/>
      <c r="D3555" s="93"/>
      <c r="F3555" s="93"/>
      <c r="H3555" s="93"/>
      <c r="J3555" s="93"/>
      <c r="L3555" s="93"/>
      <c r="N3555" s="93"/>
      <c r="P3555" s="93"/>
    </row>
    <row r="3556" spans="2:16">
      <c r="B3556" s="93"/>
      <c r="C3556" s="93"/>
      <c r="D3556" s="93"/>
      <c r="F3556" s="93"/>
      <c r="H3556" s="93"/>
      <c r="J3556" s="93"/>
      <c r="L3556" s="93"/>
      <c r="N3556" s="93"/>
      <c r="P3556" s="93"/>
    </row>
    <row r="3557" spans="2:16">
      <c r="B3557" s="93"/>
      <c r="C3557" s="93"/>
      <c r="D3557" s="93"/>
      <c r="F3557" s="93"/>
      <c r="H3557" s="93"/>
      <c r="J3557" s="93"/>
      <c r="L3557" s="93"/>
      <c r="N3557" s="93"/>
      <c r="P3557" s="93"/>
    </row>
    <row r="3558" spans="2:16">
      <c r="B3558" s="93"/>
      <c r="C3558" s="93"/>
      <c r="D3558" s="93"/>
      <c r="F3558" s="93"/>
      <c r="H3558" s="93"/>
      <c r="J3558" s="93"/>
      <c r="L3558" s="93"/>
      <c r="N3558" s="93"/>
      <c r="P3558" s="93"/>
    </row>
    <row r="3559" spans="2:16">
      <c r="B3559" s="93"/>
      <c r="C3559" s="93"/>
      <c r="D3559" s="93"/>
      <c r="F3559" s="93"/>
      <c r="H3559" s="93"/>
      <c r="J3559" s="93"/>
      <c r="L3559" s="93"/>
      <c r="N3559" s="93"/>
      <c r="P3559" s="93"/>
    </row>
    <row r="3560" spans="2:16">
      <c r="B3560" s="93"/>
      <c r="C3560" s="93"/>
      <c r="D3560" s="93"/>
      <c r="F3560" s="93"/>
      <c r="H3560" s="93"/>
      <c r="J3560" s="93"/>
      <c r="L3560" s="93"/>
      <c r="N3560" s="93"/>
      <c r="P3560" s="93"/>
    </row>
    <row r="3561" spans="2:16">
      <c r="B3561" s="93"/>
      <c r="C3561" s="93"/>
      <c r="D3561" s="93"/>
      <c r="F3561" s="93"/>
      <c r="H3561" s="93"/>
      <c r="J3561" s="93"/>
      <c r="L3561" s="93"/>
      <c r="N3561" s="93"/>
      <c r="P3561" s="93"/>
    </row>
    <row r="3562" spans="2:16">
      <c r="B3562" s="93"/>
      <c r="C3562" s="93"/>
      <c r="D3562" s="93"/>
      <c r="F3562" s="93"/>
      <c r="H3562" s="93"/>
      <c r="J3562" s="93"/>
      <c r="L3562" s="93"/>
      <c r="N3562" s="93"/>
      <c r="P3562" s="93"/>
    </row>
    <row r="3563" spans="2:16">
      <c r="B3563" s="93"/>
      <c r="C3563" s="93"/>
      <c r="D3563" s="93"/>
      <c r="F3563" s="93"/>
      <c r="H3563" s="93"/>
      <c r="J3563" s="93"/>
      <c r="L3563" s="93"/>
      <c r="N3563" s="93"/>
      <c r="P3563" s="93"/>
    </row>
    <row r="3564" spans="2:16">
      <c r="B3564" s="93"/>
      <c r="C3564" s="93"/>
      <c r="D3564" s="93"/>
      <c r="F3564" s="93"/>
      <c r="H3564" s="93"/>
      <c r="J3564" s="93"/>
      <c r="L3564" s="93"/>
      <c r="N3564" s="93"/>
      <c r="P3564" s="93"/>
    </row>
    <row r="3565" spans="2:16">
      <c r="B3565" s="93"/>
      <c r="C3565" s="93"/>
      <c r="D3565" s="93"/>
      <c r="F3565" s="93"/>
      <c r="H3565" s="93"/>
      <c r="J3565" s="93"/>
      <c r="L3565" s="93"/>
      <c r="N3565" s="93"/>
      <c r="P3565" s="93"/>
    </row>
    <row r="3566" spans="2:16">
      <c r="B3566" s="93"/>
      <c r="C3566" s="93"/>
      <c r="D3566" s="93"/>
      <c r="F3566" s="93"/>
      <c r="H3566" s="93"/>
      <c r="J3566" s="93"/>
      <c r="L3566" s="93"/>
      <c r="N3566" s="93"/>
      <c r="P3566" s="93"/>
    </row>
    <row r="3567" spans="2:16">
      <c r="B3567" s="93"/>
      <c r="C3567" s="93"/>
      <c r="D3567" s="93"/>
      <c r="F3567" s="93"/>
      <c r="H3567" s="93"/>
      <c r="J3567" s="93"/>
      <c r="L3567" s="93"/>
      <c r="N3567" s="93"/>
      <c r="P3567" s="93"/>
    </row>
    <row r="3568" spans="2:16">
      <c r="B3568" s="93"/>
      <c r="C3568" s="93"/>
      <c r="D3568" s="93"/>
      <c r="F3568" s="93"/>
      <c r="H3568" s="93"/>
      <c r="J3568" s="93"/>
      <c r="L3568" s="93"/>
      <c r="N3568" s="93"/>
      <c r="P3568" s="93"/>
    </row>
    <row r="3569" spans="2:16">
      <c r="B3569" s="93"/>
      <c r="C3569" s="93"/>
      <c r="D3569" s="93"/>
      <c r="F3569" s="93"/>
      <c r="H3569" s="93"/>
      <c r="J3569" s="93"/>
      <c r="L3569" s="93"/>
      <c r="N3569" s="93"/>
      <c r="P3569" s="93"/>
    </row>
    <row r="3570" spans="2:16">
      <c r="B3570" s="93"/>
      <c r="C3570" s="93"/>
      <c r="D3570" s="93"/>
      <c r="F3570" s="93"/>
      <c r="H3570" s="93"/>
      <c r="J3570" s="93"/>
      <c r="L3570" s="93"/>
      <c r="N3570" s="93"/>
      <c r="P3570" s="93"/>
    </row>
    <row r="3571" spans="2:16">
      <c r="B3571" s="93"/>
      <c r="C3571" s="93"/>
      <c r="D3571" s="93"/>
      <c r="F3571" s="93"/>
      <c r="H3571" s="93"/>
      <c r="J3571" s="93"/>
      <c r="L3571" s="93"/>
      <c r="N3571" s="93"/>
      <c r="P3571" s="93"/>
    </row>
    <row r="3572" spans="2:16">
      <c r="B3572" s="93"/>
      <c r="C3572" s="93"/>
      <c r="D3572" s="93"/>
      <c r="F3572" s="93"/>
      <c r="H3572" s="93"/>
      <c r="J3572" s="93"/>
      <c r="L3572" s="93"/>
      <c r="N3572" s="93"/>
      <c r="P3572" s="93"/>
    </row>
    <row r="3573" spans="2:16">
      <c r="B3573" s="93"/>
      <c r="C3573" s="93"/>
      <c r="D3573" s="93"/>
      <c r="F3573" s="93"/>
      <c r="H3573" s="93"/>
      <c r="J3573" s="93"/>
      <c r="L3573" s="93"/>
      <c r="N3573" s="93"/>
      <c r="P3573" s="93"/>
    </row>
    <row r="3574" spans="2:16">
      <c r="B3574" s="93"/>
      <c r="C3574" s="93"/>
      <c r="D3574" s="93"/>
      <c r="F3574" s="93"/>
      <c r="H3574" s="93"/>
      <c r="J3574" s="93"/>
      <c r="L3574" s="93"/>
      <c r="N3574" s="93"/>
      <c r="P3574" s="93"/>
    </row>
    <row r="3575" spans="2:16">
      <c r="B3575" s="93"/>
      <c r="C3575" s="93"/>
      <c r="D3575" s="93"/>
      <c r="F3575" s="93"/>
      <c r="H3575" s="93"/>
      <c r="J3575" s="93"/>
      <c r="L3575" s="93"/>
      <c r="N3575" s="93"/>
      <c r="P3575" s="93"/>
    </row>
    <row r="3576" spans="2:16">
      <c r="B3576" s="93"/>
      <c r="C3576" s="93"/>
      <c r="D3576" s="93"/>
      <c r="F3576" s="93"/>
      <c r="H3576" s="93"/>
      <c r="J3576" s="93"/>
      <c r="L3576" s="93"/>
      <c r="N3576" s="93"/>
      <c r="P3576" s="93"/>
    </row>
    <row r="3577" spans="2:16">
      <c r="B3577" s="93"/>
      <c r="C3577" s="93"/>
      <c r="D3577" s="93"/>
      <c r="F3577" s="93"/>
      <c r="H3577" s="93"/>
      <c r="J3577" s="93"/>
      <c r="L3577" s="93"/>
      <c r="N3577" s="93"/>
      <c r="P3577" s="93"/>
    </row>
    <row r="3578" spans="2:16">
      <c r="B3578" s="93"/>
      <c r="C3578" s="93"/>
      <c r="D3578" s="93"/>
      <c r="F3578" s="93"/>
      <c r="H3578" s="93"/>
      <c r="J3578" s="93"/>
      <c r="L3578" s="93"/>
      <c r="N3578" s="93"/>
      <c r="P3578" s="93"/>
    </row>
    <row r="3579" spans="2:16">
      <c r="B3579" s="93"/>
      <c r="C3579" s="93"/>
      <c r="D3579" s="93"/>
      <c r="F3579" s="93"/>
      <c r="H3579" s="93"/>
      <c r="J3579" s="93"/>
      <c r="L3579" s="93"/>
      <c r="N3579" s="93"/>
      <c r="P3579" s="93"/>
    </row>
    <row r="3580" spans="2:16">
      <c r="B3580" s="93"/>
      <c r="C3580" s="93"/>
      <c r="D3580" s="93"/>
      <c r="F3580" s="93"/>
      <c r="H3580" s="93"/>
      <c r="J3580" s="93"/>
      <c r="L3580" s="93"/>
      <c r="N3580" s="93"/>
      <c r="P3580" s="93"/>
    </row>
    <row r="3581" spans="2:16">
      <c r="B3581" s="93"/>
      <c r="C3581" s="93"/>
      <c r="D3581" s="93"/>
      <c r="F3581" s="93"/>
      <c r="H3581" s="93"/>
      <c r="J3581" s="93"/>
      <c r="L3581" s="93"/>
      <c r="N3581" s="93"/>
      <c r="P3581" s="93"/>
    </row>
    <row r="3582" spans="2:16">
      <c r="B3582" s="93"/>
      <c r="C3582" s="93"/>
      <c r="D3582" s="93"/>
      <c r="F3582" s="93"/>
      <c r="H3582" s="93"/>
      <c r="J3582" s="93"/>
      <c r="L3582" s="93"/>
      <c r="N3582" s="93"/>
      <c r="P3582" s="93"/>
    </row>
    <row r="3583" spans="2:16">
      <c r="B3583" s="93"/>
      <c r="C3583" s="93"/>
      <c r="D3583" s="93"/>
      <c r="F3583" s="93"/>
      <c r="H3583" s="93"/>
      <c r="J3583" s="93"/>
      <c r="L3583" s="93"/>
      <c r="N3583" s="93"/>
      <c r="P3583" s="93"/>
    </row>
    <row r="3584" spans="2:16">
      <c r="B3584" s="93"/>
      <c r="C3584" s="93"/>
      <c r="D3584" s="93"/>
      <c r="F3584" s="93"/>
      <c r="H3584" s="93"/>
      <c r="J3584" s="93"/>
      <c r="L3584" s="93"/>
      <c r="N3584" s="93"/>
      <c r="P3584" s="93"/>
    </row>
    <row r="3585" spans="2:16">
      <c r="B3585" s="93"/>
      <c r="C3585" s="93"/>
      <c r="D3585" s="93"/>
      <c r="F3585" s="93"/>
      <c r="H3585" s="93"/>
      <c r="J3585" s="93"/>
      <c r="L3585" s="93"/>
      <c r="N3585" s="93"/>
      <c r="P3585" s="93"/>
    </row>
    <row r="3586" spans="2:16">
      <c r="B3586" s="93"/>
      <c r="C3586" s="93"/>
      <c r="D3586" s="93"/>
      <c r="F3586" s="93"/>
      <c r="H3586" s="93"/>
      <c r="J3586" s="93"/>
      <c r="L3586" s="93"/>
      <c r="N3586" s="93"/>
      <c r="P3586" s="93"/>
    </row>
    <row r="3587" spans="2:16">
      <c r="B3587" s="93"/>
      <c r="C3587" s="93"/>
      <c r="D3587" s="93"/>
      <c r="F3587" s="93"/>
      <c r="H3587" s="93"/>
      <c r="J3587" s="93"/>
      <c r="L3587" s="93"/>
      <c r="N3587" s="93"/>
      <c r="P3587" s="93"/>
    </row>
    <row r="3588" spans="2:16">
      <c r="B3588" s="93"/>
      <c r="C3588" s="93"/>
      <c r="D3588" s="93"/>
      <c r="F3588" s="93"/>
      <c r="H3588" s="93"/>
      <c r="J3588" s="93"/>
      <c r="L3588" s="93"/>
      <c r="N3588" s="93"/>
      <c r="P3588" s="93"/>
    </row>
    <row r="3589" spans="2:16">
      <c r="B3589" s="93"/>
      <c r="C3589" s="93"/>
      <c r="D3589" s="93"/>
      <c r="F3589" s="93"/>
      <c r="H3589" s="93"/>
      <c r="J3589" s="93"/>
      <c r="L3589" s="93"/>
      <c r="N3589" s="93"/>
      <c r="P3589" s="93"/>
    </row>
    <row r="3590" spans="2:16">
      <c r="B3590" s="93"/>
      <c r="C3590" s="93"/>
      <c r="D3590" s="93"/>
      <c r="F3590" s="93"/>
      <c r="H3590" s="93"/>
      <c r="J3590" s="93"/>
      <c r="L3590" s="93"/>
      <c r="N3590" s="93"/>
      <c r="P3590" s="93"/>
    </row>
    <row r="3591" spans="2:16">
      <c r="B3591" s="93"/>
      <c r="C3591" s="93"/>
      <c r="D3591" s="93"/>
      <c r="F3591" s="93"/>
      <c r="H3591" s="93"/>
      <c r="J3591" s="93"/>
      <c r="L3591" s="93"/>
      <c r="N3591" s="93"/>
      <c r="P3591" s="93"/>
    </row>
    <row r="3592" spans="2:16">
      <c r="B3592" s="93"/>
      <c r="C3592" s="93"/>
      <c r="D3592" s="93"/>
      <c r="F3592" s="93"/>
      <c r="H3592" s="93"/>
      <c r="J3592" s="93"/>
      <c r="L3592" s="93"/>
      <c r="N3592" s="93"/>
      <c r="P3592" s="93"/>
    </row>
    <row r="3593" spans="2:16">
      <c r="B3593" s="93"/>
      <c r="C3593" s="93"/>
      <c r="D3593" s="93"/>
      <c r="F3593" s="93"/>
      <c r="H3593" s="93"/>
      <c r="J3593" s="93"/>
      <c r="L3593" s="93"/>
      <c r="N3593" s="93"/>
      <c r="P3593" s="93"/>
    </row>
    <row r="3594" spans="2:16">
      <c r="B3594" s="93"/>
      <c r="C3594" s="93"/>
      <c r="D3594" s="93"/>
      <c r="F3594" s="93"/>
      <c r="H3594" s="93"/>
      <c r="J3594" s="93"/>
      <c r="L3594" s="93"/>
      <c r="N3594" s="93"/>
      <c r="P3594" s="93"/>
    </row>
    <row r="3595" spans="2:16">
      <c r="B3595" s="93"/>
      <c r="C3595" s="93"/>
      <c r="D3595" s="93"/>
      <c r="F3595" s="93"/>
      <c r="H3595" s="93"/>
      <c r="J3595" s="93"/>
      <c r="L3595" s="93"/>
      <c r="N3595" s="93"/>
      <c r="P3595" s="93"/>
    </row>
    <row r="3596" spans="2:16">
      <c r="B3596" s="93"/>
      <c r="C3596" s="93"/>
      <c r="D3596" s="93"/>
      <c r="F3596" s="93"/>
      <c r="H3596" s="93"/>
      <c r="J3596" s="93"/>
      <c r="L3596" s="93"/>
      <c r="N3596" s="93"/>
      <c r="P3596" s="93"/>
    </row>
    <row r="3597" spans="2:16">
      <c r="B3597" s="93"/>
      <c r="C3597" s="93"/>
      <c r="D3597" s="93"/>
      <c r="F3597" s="93"/>
      <c r="H3597" s="93"/>
      <c r="J3597" s="93"/>
      <c r="L3597" s="93"/>
      <c r="N3597" s="93"/>
      <c r="P3597" s="93"/>
    </row>
    <row r="3598" spans="2:16">
      <c r="B3598" s="93"/>
      <c r="C3598" s="93"/>
      <c r="D3598" s="93"/>
      <c r="F3598" s="93"/>
      <c r="H3598" s="93"/>
      <c r="J3598" s="93"/>
      <c r="L3598" s="93"/>
      <c r="N3598" s="93"/>
      <c r="P3598" s="93"/>
    </row>
    <row r="3599" spans="2:16">
      <c r="B3599" s="93"/>
      <c r="C3599" s="93"/>
      <c r="D3599" s="93"/>
      <c r="F3599" s="93"/>
      <c r="H3599" s="93"/>
      <c r="J3599" s="93"/>
      <c r="L3599" s="93"/>
      <c r="N3599" s="93"/>
      <c r="P3599" s="93"/>
    </row>
    <row r="3600" spans="2:16">
      <c r="B3600" s="93"/>
      <c r="C3600" s="93"/>
      <c r="D3600" s="93"/>
      <c r="F3600" s="93"/>
      <c r="H3600" s="93"/>
      <c r="J3600" s="93"/>
      <c r="L3600" s="93"/>
      <c r="N3600" s="93"/>
      <c r="P3600" s="93"/>
    </row>
    <row r="3601" spans="2:16">
      <c r="B3601" s="93"/>
      <c r="C3601" s="93"/>
      <c r="D3601" s="93"/>
      <c r="F3601" s="93"/>
      <c r="H3601" s="93"/>
      <c r="J3601" s="93"/>
      <c r="L3601" s="93"/>
      <c r="N3601" s="93"/>
      <c r="P3601" s="93"/>
    </row>
    <row r="3602" spans="2:16">
      <c r="B3602" s="93"/>
      <c r="C3602" s="93"/>
      <c r="D3602" s="93"/>
      <c r="F3602" s="93"/>
      <c r="H3602" s="93"/>
      <c r="J3602" s="93"/>
      <c r="L3602" s="93"/>
      <c r="N3602" s="93"/>
      <c r="P3602" s="93"/>
    </row>
    <row r="3603" spans="2:16">
      <c r="B3603" s="93"/>
      <c r="C3603" s="93"/>
      <c r="D3603" s="93"/>
      <c r="F3603" s="93"/>
      <c r="H3603" s="93"/>
      <c r="J3603" s="93"/>
      <c r="L3603" s="93"/>
      <c r="N3603" s="93"/>
      <c r="P3603" s="93"/>
    </row>
    <row r="3604" spans="2:16">
      <c r="B3604" s="93"/>
      <c r="C3604" s="93"/>
      <c r="D3604" s="93"/>
      <c r="F3604" s="93"/>
      <c r="H3604" s="93"/>
      <c r="J3604" s="93"/>
      <c r="L3604" s="93"/>
      <c r="N3604" s="93"/>
      <c r="P3604" s="93"/>
    </row>
    <row r="3605" spans="2:16">
      <c r="B3605" s="93"/>
      <c r="C3605" s="93"/>
      <c r="D3605" s="93"/>
      <c r="F3605" s="93"/>
      <c r="H3605" s="93"/>
      <c r="J3605" s="93"/>
      <c r="L3605" s="93"/>
      <c r="N3605" s="93"/>
      <c r="P3605" s="93"/>
    </row>
    <row r="3606" spans="2:16">
      <c r="B3606" s="93"/>
      <c r="C3606" s="93"/>
      <c r="D3606" s="93"/>
      <c r="F3606" s="93"/>
      <c r="H3606" s="93"/>
      <c r="J3606" s="93"/>
      <c r="L3606" s="93"/>
      <c r="N3606" s="93"/>
      <c r="P3606" s="93"/>
    </row>
    <row r="3607" spans="2:16">
      <c r="B3607" s="93"/>
      <c r="C3607" s="93"/>
      <c r="D3607" s="93"/>
      <c r="F3607" s="93"/>
      <c r="H3607" s="93"/>
      <c r="J3607" s="93"/>
      <c r="L3607" s="93"/>
      <c r="N3607" s="93"/>
      <c r="P3607" s="93"/>
    </row>
    <row r="3608" spans="2:16">
      <c r="B3608" s="93"/>
      <c r="C3608" s="93"/>
      <c r="D3608" s="93"/>
      <c r="F3608" s="93"/>
      <c r="H3608" s="93"/>
      <c r="J3608" s="93"/>
      <c r="L3608" s="93"/>
      <c r="N3608" s="93"/>
      <c r="P3608" s="93"/>
    </row>
    <row r="3609" spans="2:16">
      <c r="B3609" s="93"/>
      <c r="C3609" s="93"/>
      <c r="D3609" s="93"/>
      <c r="F3609" s="93"/>
      <c r="H3609" s="93"/>
      <c r="J3609" s="93"/>
      <c r="L3609" s="93"/>
      <c r="N3609" s="93"/>
      <c r="P3609" s="93"/>
    </row>
    <row r="3610" spans="2:16">
      <c r="B3610" s="93"/>
      <c r="C3610" s="93"/>
      <c r="D3610" s="93"/>
      <c r="F3610" s="93"/>
      <c r="H3610" s="93"/>
      <c r="J3610" s="93"/>
      <c r="L3610" s="93"/>
      <c r="N3610" s="93"/>
      <c r="P3610" s="93"/>
    </row>
    <row r="3611" spans="2:16">
      <c r="B3611" s="93"/>
      <c r="C3611" s="93"/>
      <c r="D3611" s="93"/>
      <c r="F3611" s="93"/>
      <c r="H3611" s="93"/>
      <c r="J3611" s="93"/>
      <c r="L3611" s="93"/>
      <c r="N3611" s="93"/>
      <c r="P3611" s="93"/>
    </row>
    <row r="3612" spans="2:16">
      <c r="B3612" s="93"/>
      <c r="C3612" s="93"/>
      <c r="D3612" s="93"/>
      <c r="F3612" s="93"/>
      <c r="H3612" s="93"/>
      <c r="J3612" s="93"/>
      <c r="L3612" s="93"/>
      <c r="N3612" s="93"/>
      <c r="P3612" s="93"/>
    </row>
    <row r="3613" spans="2:16">
      <c r="B3613" s="93"/>
      <c r="C3613" s="93"/>
      <c r="D3613" s="93"/>
      <c r="F3613" s="93"/>
      <c r="H3613" s="93"/>
      <c r="J3613" s="93"/>
      <c r="L3613" s="93"/>
      <c r="N3613" s="93"/>
      <c r="P3613" s="93"/>
    </row>
    <row r="3614" spans="2:16">
      <c r="B3614" s="93"/>
      <c r="C3614" s="93"/>
      <c r="D3614" s="93"/>
      <c r="F3614" s="93"/>
      <c r="H3614" s="93"/>
      <c r="J3614" s="93"/>
      <c r="L3614" s="93"/>
      <c r="N3614" s="93"/>
      <c r="P3614" s="93"/>
    </row>
    <row r="3615" spans="2:16">
      <c r="B3615" s="93"/>
      <c r="C3615" s="93"/>
      <c r="D3615" s="93"/>
      <c r="F3615" s="93"/>
      <c r="H3615" s="93"/>
      <c r="J3615" s="93"/>
      <c r="L3615" s="93"/>
      <c r="N3615" s="93"/>
      <c r="P3615" s="93"/>
    </row>
    <row r="3616" spans="2:16">
      <c r="B3616" s="93"/>
      <c r="C3616" s="93"/>
      <c r="D3616" s="93"/>
      <c r="F3616" s="93"/>
      <c r="H3616" s="93"/>
      <c r="J3616" s="93"/>
      <c r="L3616" s="93"/>
      <c r="N3616" s="93"/>
      <c r="P3616" s="93"/>
    </row>
    <row r="3617" spans="2:16">
      <c r="B3617" s="93"/>
      <c r="C3617" s="93"/>
      <c r="D3617" s="93"/>
      <c r="F3617" s="93"/>
      <c r="H3617" s="93"/>
      <c r="J3617" s="93"/>
      <c r="L3617" s="93"/>
      <c r="N3617" s="93"/>
      <c r="P3617" s="93"/>
    </row>
    <row r="3618" spans="2:16">
      <c r="B3618" s="93"/>
      <c r="C3618" s="93"/>
      <c r="D3618" s="93"/>
      <c r="F3618" s="93"/>
      <c r="H3618" s="93"/>
      <c r="J3618" s="93"/>
      <c r="L3618" s="93"/>
      <c r="N3618" s="93"/>
      <c r="P3618" s="93"/>
    </row>
    <row r="3619" spans="2:16">
      <c r="B3619" s="93"/>
      <c r="C3619" s="93"/>
      <c r="D3619" s="93"/>
      <c r="F3619" s="93"/>
      <c r="H3619" s="93"/>
      <c r="J3619" s="93"/>
      <c r="L3619" s="93"/>
      <c r="N3619" s="93"/>
      <c r="P3619" s="93"/>
    </row>
    <row r="3620" spans="2:16">
      <c r="B3620" s="93"/>
      <c r="C3620" s="93"/>
      <c r="D3620" s="93"/>
      <c r="F3620" s="93"/>
      <c r="H3620" s="93"/>
      <c r="J3620" s="93"/>
      <c r="L3620" s="93"/>
      <c r="N3620" s="93"/>
      <c r="P3620" s="93"/>
    </row>
    <row r="3621" spans="2:16">
      <c r="B3621" s="93"/>
      <c r="C3621" s="93"/>
      <c r="D3621" s="93"/>
      <c r="F3621" s="93"/>
      <c r="H3621" s="93"/>
      <c r="J3621" s="93"/>
      <c r="L3621" s="93"/>
      <c r="N3621" s="93"/>
      <c r="P3621" s="93"/>
    </row>
    <row r="3622" spans="2:16">
      <c r="B3622" s="93"/>
      <c r="C3622" s="93"/>
      <c r="D3622" s="93"/>
      <c r="F3622" s="93"/>
      <c r="H3622" s="93"/>
      <c r="J3622" s="93"/>
      <c r="L3622" s="93"/>
      <c r="N3622" s="93"/>
      <c r="P3622" s="93"/>
    </row>
    <row r="3623" spans="2:16">
      <c r="B3623" s="93"/>
      <c r="C3623" s="93"/>
      <c r="D3623" s="93"/>
      <c r="F3623" s="93"/>
      <c r="H3623" s="93"/>
      <c r="J3623" s="93"/>
      <c r="L3623" s="93"/>
      <c r="N3623" s="93"/>
      <c r="P3623" s="93"/>
    </row>
    <row r="3624" spans="2:16">
      <c r="B3624" s="93"/>
      <c r="C3624" s="93"/>
      <c r="D3624" s="93"/>
      <c r="F3624" s="93"/>
      <c r="H3624" s="93"/>
      <c r="J3624" s="93"/>
      <c r="L3624" s="93"/>
      <c r="N3624" s="93"/>
      <c r="P3624" s="93"/>
    </row>
    <row r="3625" spans="2:16">
      <c r="B3625" s="93"/>
      <c r="C3625" s="93"/>
      <c r="D3625" s="93"/>
      <c r="F3625" s="93"/>
      <c r="H3625" s="93"/>
      <c r="J3625" s="93"/>
      <c r="L3625" s="93"/>
      <c r="N3625" s="93"/>
      <c r="P3625" s="93"/>
    </row>
    <row r="3626" spans="2:16">
      <c r="B3626" s="93"/>
      <c r="C3626" s="93"/>
      <c r="D3626" s="93"/>
      <c r="F3626" s="93"/>
      <c r="H3626" s="93"/>
      <c r="J3626" s="93"/>
      <c r="L3626" s="93"/>
      <c r="N3626" s="93"/>
      <c r="P3626" s="93"/>
    </row>
    <row r="3627" spans="2:16">
      <c r="B3627" s="93"/>
      <c r="C3627" s="93"/>
      <c r="D3627" s="93"/>
      <c r="F3627" s="93"/>
      <c r="H3627" s="93"/>
      <c r="J3627" s="93"/>
      <c r="L3627" s="93"/>
      <c r="N3627" s="93"/>
      <c r="P3627" s="93"/>
    </row>
    <row r="3628" spans="2:16">
      <c r="B3628" s="93"/>
      <c r="C3628" s="93"/>
      <c r="D3628" s="93"/>
      <c r="F3628" s="93"/>
      <c r="H3628" s="93"/>
      <c r="J3628" s="93"/>
      <c r="L3628" s="93"/>
      <c r="N3628" s="93"/>
      <c r="P3628" s="93"/>
    </row>
    <row r="3629" spans="2:16">
      <c r="B3629" s="93"/>
      <c r="C3629" s="93"/>
      <c r="D3629" s="93"/>
      <c r="F3629" s="93"/>
      <c r="H3629" s="93"/>
      <c r="J3629" s="93"/>
      <c r="L3629" s="93"/>
      <c r="N3629" s="93"/>
      <c r="P3629" s="93"/>
    </row>
    <row r="3630" spans="2:16">
      <c r="B3630" s="93"/>
      <c r="C3630" s="93"/>
      <c r="D3630" s="93"/>
      <c r="F3630" s="93"/>
      <c r="H3630" s="93"/>
      <c r="J3630" s="93"/>
      <c r="L3630" s="93"/>
      <c r="N3630" s="93"/>
      <c r="P3630" s="93"/>
    </row>
    <row r="3631" spans="2:16">
      <c r="B3631" s="93"/>
      <c r="C3631" s="93"/>
      <c r="D3631" s="93"/>
      <c r="F3631" s="93"/>
      <c r="H3631" s="93"/>
      <c r="J3631" s="93"/>
      <c r="L3631" s="93"/>
      <c r="N3631" s="93"/>
      <c r="P3631" s="93"/>
    </row>
    <row r="3632" spans="2:16">
      <c r="B3632" s="93"/>
      <c r="C3632" s="93"/>
      <c r="D3632" s="93"/>
      <c r="F3632" s="93"/>
      <c r="H3632" s="93"/>
      <c r="J3632" s="93"/>
      <c r="L3632" s="93"/>
      <c r="N3632" s="93"/>
      <c r="P3632" s="93"/>
    </row>
    <row r="3633" spans="2:16">
      <c r="B3633" s="93"/>
      <c r="C3633" s="93"/>
      <c r="D3633" s="93"/>
      <c r="F3633" s="93"/>
      <c r="H3633" s="93"/>
      <c r="J3633" s="93"/>
      <c r="L3633" s="93"/>
      <c r="N3633" s="93"/>
      <c r="P3633" s="93"/>
    </row>
    <row r="3634" spans="2:16">
      <c r="B3634" s="93"/>
      <c r="C3634" s="93"/>
      <c r="D3634" s="93"/>
      <c r="F3634" s="93"/>
      <c r="H3634" s="93"/>
      <c r="J3634" s="93"/>
      <c r="L3634" s="93"/>
      <c r="N3634" s="93"/>
      <c r="P3634" s="93"/>
    </row>
    <row r="3635" spans="2:16">
      <c r="B3635" s="93"/>
      <c r="C3635" s="93"/>
      <c r="D3635" s="93"/>
      <c r="F3635" s="93"/>
      <c r="H3635" s="93"/>
      <c r="J3635" s="93"/>
      <c r="L3635" s="93"/>
      <c r="N3635" s="93"/>
      <c r="P3635" s="93"/>
    </row>
    <row r="3636" spans="2:16">
      <c r="B3636" s="93"/>
      <c r="C3636" s="93"/>
      <c r="D3636" s="93"/>
      <c r="F3636" s="93"/>
      <c r="H3636" s="93"/>
      <c r="J3636" s="93"/>
      <c r="L3636" s="93"/>
      <c r="N3636" s="93"/>
      <c r="P3636" s="93"/>
    </row>
    <row r="3637" spans="2:16">
      <c r="B3637" s="93"/>
      <c r="C3637" s="93"/>
      <c r="D3637" s="93"/>
      <c r="F3637" s="93"/>
      <c r="H3637" s="93"/>
      <c r="J3637" s="93"/>
      <c r="L3637" s="93"/>
      <c r="N3637" s="93"/>
      <c r="P3637" s="93"/>
    </row>
    <row r="3638" spans="2:16">
      <c r="B3638" s="93"/>
      <c r="C3638" s="93"/>
      <c r="D3638" s="93"/>
      <c r="F3638" s="93"/>
      <c r="H3638" s="93"/>
      <c r="J3638" s="93"/>
      <c r="L3638" s="93"/>
      <c r="N3638" s="93"/>
      <c r="P3638" s="93"/>
    </row>
    <row r="3639" spans="2:16">
      <c r="B3639" s="93"/>
      <c r="C3639" s="93"/>
      <c r="D3639" s="93"/>
      <c r="F3639" s="93"/>
      <c r="H3639" s="93"/>
      <c r="J3639" s="93"/>
      <c r="L3639" s="93"/>
      <c r="N3639" s="93"/>
      <c r="P3639" s="93"/>
    </row>
    <row r="3640" spans="2:16">
      <c r="B3640" s="93"/>
      <c r="C3640" s="93"/>
      <c r="D3640" s="93"/>
      <c r="F3640" s="93"/>
      <c r="H3640" s="93"/>
      <c r="J3640" s="93"/>
      <c r="L3640" s="93"/>
      <c r="N3640" s="93"/>
      <c r="P3640" s="93"/>
    </row>
    <row r="3641" spans="2:16">
      <c r="B3641" s="93"/>
      <c r="C3641" s="93"/>
      <c r="D3641" s="93"/>
      <c r="F3641" s="93"/>
      <c r="H3641" s="93"/>
      <c r="J3641" s="93"/>
      <c r="L3641" s="93"/>
      <c r="N3641" s="93"/>
      <c r="P3641" s="93"/>
    </row>
    <row r="3642" spans="2:16">
      <c r="B3642" s="93"/>
      <c r="C3642" s="93"/>
      <c r="D3642" s="93"/>
      <c r="F3642" s="93"/>
      <c r="H3642" s="93"/>
      <c r="J3642" s="93"/>
      <c r="L3642" s="93"/>
      <c r="N3642" s="93"/>
      <c r="P3642" s="93"/>
    </row>
    <row r="3643" spans="2:16">
      <c r="B3643" s="93"/>
      <c r="C3643" s="93"/>
      <c r="D3643" s="93"/>
      <c r="F3643" s="93"/>
      <c r="H3643" s="93"/>
      <c r="J3643" s="93"/>
      <c r="L3643" s="93"/>
      <c r="N3643" s="93"/>
      <c r="P3643" s="93"/>
    </row>
    <row r="3644" spans="2:16">
      <c r="B3644" s="93"/>
      <c r="C3644" s="93"/>
      <c r="D3644" s="93"/>
      <c r="F3644" s="93"/>
      <c r="H3644" s="93"/>
      <c r="J3644" s="93"/>
      <c r="L3644" s="93"/>
      <c r="N3644" s="93"/>
      <c r="P3644" s="93"/>
    </row>
    <row r="3645" spans="2:16">
      <c r="B3645" s="93"/>
      <c r="C3645" s="93"/>
      <c r="D3645" s="93"/>
      <c r="F3645" s="93"/>
      <c r="H3645" s="93"/>
      <c r="J3645" s="93"/>
      <c r="L3645" s="93"/>
      <c r="N3645" s="93"/>
      <c r="P3645" s="93"/>
    </row>
    <row r="3646" spans="2:16">
      <c r="B3646" s="93"/>
      <c r="C3646" s="93"/>
      <c r="D3646" s="93"/>
      <c r="F3646" s="93"/>
      <c r="H3646" s="93"/>
      <c r="J3646" s="93"/>
      <c r="L3646" s="93"/>
      <c r="N3646" s="93"/>
      <c r="P3646" s="93"/>
    </row>
    <row r="3647" spans="2:16">
      <c r="B3647" s="93"/>
      <c r="C3647" s="93"/>
      <c r="D3647" s="93"/>
      <c r="F3647" s="93"/>
      <c r="H3647" s="93"/>
      <c r="J3647" s="93"/>
      <c r="L3647" s="93"/>
      <c r="N3647" s="93"/>
      <c r="P3647" s="93"/>
    </row>
    <row r="3648" spans="2:16">
      <c r="B3648" s="93"/>
      <c r="C3648" s="93"/>
      <c r="D3648" s="93"/>
      <c r="F3648" s="93"/>
      <c r="H3648" s="93"/>
      <c r="J3648" s="93"/>
      <c r="L3648" s="93"/>
      <c r="N3648" s="93"/>
      <c r="P3648" s="93"/>
    </row>
    <row r="3649" spans="2:16">
      <c r="B3649" s="93"/>
      <c r="C3649" s="93"/>
      <c r="D3649" s="93"/>
      <c r="F3649" s="93"/>
      <c r="H3649" s="93"/>
      <c r="J3649" s="93"/>
      <c r="L3649" s="93"/>
      <c r="N3649" s="93"/>
      <c r="P3649" s="93"/>
    </row>
    <row r="3650" spans="2:16">
      <c r="B3650" s="93"/>
      <c r="C3650" s="93"/>
      <c r="D3650" s="93"/>
      <c r="F3650" s="93"/>
      <c r="H3650" s="93"/>
      <c r="J3650" s="93"/>
      <c r="L3650" s="93"/>
      <c r="N3650" s="93"/>
      <c r="P3650" s="93"/>
    </row>
    <row r="3651" spans="2:16">
      <c r="B3651" s="93"/>
      <c r="C3651" s="93"/>
      <c r="D3651" s="93"/>
      <c r="F3651" s="93"/>
      <c r="H3651" s="93"/>
      <c r="J3651" s="93"/>
      <c r="L3651" s="93"/>
      <c r="N3651" s="93"/>
      <c r="P3651" s="93"/>
    </row>
    <row r="3652" spans="2:16">
      <c r="B3652" s="93"/>
      <c r="C3652" s="93"/>
      <c r="D3652" s="93"/>
      <c r="F3652" s="93"/>
      <c r="H3652" s="93"/>
      <c r="J3652" s="93"/>
      <c r="L3652" s="93"/>
      <c r="N3652" s="93"/>
      <c r="P3652" s="93"/>
    </row>
    <row r="3653" spans="2:16">
      <c r="B3653" s="93"/>
      <c r="C3653" s="93"/>
      <c r="D3653" s="93"/>
      <c r="F3653" s="93"/>
      <c r="H3653" s="93"/>
      <c r="J3653" s="93"/>
      <c r="L3653" s="93"/>
      <c r="N3653" s="93"/>
      <c r="P3653" s="93"/>
    </row>
    <row r="3654" spans="2:16">
      <c r="B3654" s="93"/>
      <c r="C3654" s="93"/>
      <c r="D3654" s="93"/>
      <c r="F3654" s="93"/>
      <c r="H3654" s="93"/>
      <c r="J3654" s="93"/>
      <c r="L3654" s="93"/>
      <c r="N3654" s="93"/>
      <c r="P3654" s="93"/>
    </row>
    <row r="3655" spans="2:16">
      <c r="B3655" s="93"/>
      <c r="C3655" s="93"/>
      <c r="D3655" s="93"/>
      <c r="F3655" s="93"/>
      <c r="H3655" s="93"/>
      <c r="J3655" s="93"/>
      <c r="L3655" s="93"/>
      <c r="N3655" s="93"/>
      <c r="P3655" s="93"/>
    </row>
    <row r="3656" spans="2:16">
      <c r="B3656" s="93"/>
      <c r="C3656" s="93"/>
      <c r="D3656" s="93"/>
      <c r="F3656" s="93"/>
      <c r="H3656" s="93"/>
      <c r="J3656" s="93"/>
      <c r="L3656" s="93"/>
      <c r="N3656" s="93"/>
      <c r="P3656" s="93"/>
    </row>
    <row r="3657" spans="2:16">
      <c r="B3657" s="93"/>
      <c r="C3657" s="93"/>
      <c r="D3657" s="93"/>
      <c r="F3657" s="93"/>
      <c r="H3657" s="93"/>
      <c r="J3657" s="93"/>
      <c r="L3657" s="93"/>
      <c r="N3657" s="93"/>
      <c r="P3657" s="93"/>
    </row>
    <row r="3658" spans="2:16">
      <c r="B3658" s="93"/>
      <c r="C3658" s="93"/>
      <c r="D3658" s="93"/>
      <c r="F3658" s="93"/>
      <c r="H3658" s="93"/>
      <c r="J3658" s="93"/>
      <c r="L3658" s="93"/>
      <c r="N3658" s="93"/>
      <c r="P3658" s="93"/>
    </row>
    <row r="3659" spans="2:16">
      <c r="B3659" s="93"/>
      <c r="C3659" s="93"/>
      <c r="D3659" s="93"/>
      <c r="F3659" s="93"/>
      <c r="H3659" s="93"/>
      <c r="J3659" s="93"/>
      <c r="L3659" s="93"/>
      <c r="N3659" s="93"/>
      <c r="P3659" s="93"/>
    </row>
    <row r="3660" spans="2:16">
      <c r="B3660" s="93"/>
      <c r="C3660" s="93"/>
      <c r="D3660" s="93"/>
      <c r="F3660" s="93"/>
      <c r="H3660" s="93"/>
      <c r="J3660" s="93"/>
      <c r="L3660" s="93"/>
      <c r="N3660" s="93"/>
      <c r="P3660" s="93"/>
    </row>
    <row r="3661" spans="2:16">
      <c r="B3661" s="93"/>
      <c r="C3661" s="93"/>
      <c r="D3661" s="93"/>
      <c r="F3661" s="93"/>
      <c r="H3661" s="93"/>
      <c r="J3661" s="93"/>
      <c r="L3661" s="93"/>
      <c r="N3661" s="93"/>
      <c r="P3661" s="93"/>
    </row>
    <row r="3662" spans="2:16">
      <c r="B3662" s="93"/>
      <c r="C3662" s="93"/>
      <c r="D3662" s="93"/>
      <c r="F3662" s="93"/>
      <c r="H3662" s="93"/>
      <c r="J3662" s="93"/>
      <c r="L3662" s="93"/>
      <c r="N3662" s="93"/>
      <c r="P3662" s="93"/>
    </row>
    <row r="3663" spans="2:16">
      <c r="B3663" s="93"/>
      <c r="C3663" s="93"/>
      <c r="D3663" s="93"/>
      <c r="F3663" s="93"/>
      <c r="H3663" s="93"/>
      <c r="J3663" s="93"/>
      <c r="L3663" s="93"/>
      <c r="N3663" s="93"/>
      <c r="P3663" s="93"/>
    </row>
    <row r="3664" spans="2:16">
      <c r="B3664" s="93"/>
      <c r="C3664" s="93"/>
      <c r="D3664" s="93"/>
      <c r="F3664" s="93"/>
      <c r="H3664" s="93"/>
      <c r="J3664" s="93"/>
      <c r="L3664" s="93"/>
      <c r="N3664" s="93"/>
      <c r="P3664" s="93"/>
    </row>
    <row r="3665" spans="2:16">
      <c r="B3665" s="93"/>
      <c r="C3665" s="93"/>
      <c r="D3665" s="93"/>
      <c r="F3665" s="93"/>
      <c r="H3665" s="93"/>
      <c r="J3665" s="93"/>
      <c r="L3665" s="93"/>
      <c r="N3665" s="93"/>
      <c r="P3665" s="93"/>
    </row>
    <row r="3666" spans="2:16">
      <c r="B3666" s="93"/>
      <c r="C3666" s="93"/>
      <c r="D3666" s="93"/>
      <c r="F3666" s="93"/>
      <c r="H3666" s="93"/>
      <c r="J3666" s="93"/>
      <c r="L3666" s="93"/>
      <c r="N3666" s="93"/>
      <c r="P3666" s="93"/>
    </row>
    <row r="3667" spans="2:16">
      <c r="B3667" s="93"/>
      <c r="C3667" s="93"/>
      <c r="D3667" s="93"/>
      <c r="F3667" s="93"/>
      <c r="H3667" s="93"/>
      <c r="J3667" s="93"/>
      <c r="L3667" s="93"/>
      <c r="N3667" s="93"/>
      <c r="P3667" s="93"/>
    </row>
    <row r="3668" spans="2:16">
      <c r="B3668" s="93"/>
      <c r="C3668" s="93"/>
      <c r="D3668" s="93"/>
      <c r="F3668" s="93"/>
      <c r="H3668" s="93"/>
      <c r="J3668" s="93"/>
      <c r="L3668" s="93"/>
      <c r="N3668" s="93"/>
      <c r="P3668" s="93"/>
    </row>
    <row r="3669" spans="2:16">
      <c r="B3669" s="93"/>
      <c r="C3669" s="93"/>
      <c r="D3669" s="93"/>
      <c r="F3669" s="93"/>
      <c r="H3669" s="93"/>
      <c r="J3669" s="93"/>
      <c r="L3669" s="93"/>
      <c r="N3669" s="93"/>
      <c r="P3669" s="93"/>
    </row>
    <row r="3670" spans="2:16">
      <c r="B3670" s="93"/>
      <c r="C3670" s="93"/>
      <c r="D3670" s="93"/>
      <c r="F3670" s="93"/>
      <c r="H3670" s="93"/>
      <c r="J3670" s="93"/>
      <c r="L3670" s="93"/>
      <c r="N3670" s="93"/>
      <c r="P3670" s="93"/>
    </row>
    <row r="3671" spans="2:16">
      <c r="B3671" s="93"/>
      <c r="C3671" s="93"/>
      <c r="D3671" s="93"/>
      <c r="F3671" s="93"/>
      <c r="H3671" s="93"/>
      <c r="J3671" s="93"/>
      <c r="L3671" s="93"/>
      <c r="N3671" s="93"/>
      <c r="P3671" s="93"/>
    </row>
    <row r="3672" spans="2:16">
      <c r="B3672" s="93"/>
      <c r="C3672" s="93"/>
      <c r="D3672" s="93"/>
      <c r="F3672" s="93"/>
      <c r="H3672" s="93"/>
      <c r="J3672" s="93"/>
      <c r="L3672" s="93"/>
      <c r="N3672" s="93"/>
      <c r="P3672" s="93"/>
    </row>
    <row r="3673" spans="2:16">
      <c r="B3673" s="93"/>
      <c r="C3673" s="93"/>
      <c r="D3673" s="93"/>
      <c r="F3673" s="93"/>
      <c r="H3673" s="93"/>
      <c r="J3673" s="93"/>
      <c r="L3673" s="93"/>
      <c r="N3673" s="93"/>
      <c r="P3673" s="93"/>
    </row>
    <row r="3674" spans="2:16">
      <c r="B3674" s="93"/>
      <c r="C3674" s="93"/>
      <c r="D3674" s="93"/>
      <c r="F3674" s="93"/>
      <c r="H3674" s="93"/>
      <c r="J3674" s="93"/>
      <c r="L3674" s="93"/>
      <c r="N3674" s="93"/>
      <c r="P3674" s="93"/>
    </row>
    <row r="3675" spans="2:16">
      <c r="B3675" s="93"/>
      <c r="C3675" s="93"/>
      <c r="D3675" s="93"/>
      <c r="F3675" s="93"/>
      <c r="H3675" s="93"/>
      <c r="J3675" s="93"/>
      <c r="L3675" s="93"/>
      <c r="N3675" s="93"/>
      <c r="P3675" s="93"/>
    </row>
    <row r="3676" spans="2:16">
      <c r="B3676" s="93"/>
      <c r="C3676" s="93"/>
      <c r="D3676" s="93"/>
      <c r="F3676" s="93"/>
      <c r="H3676" s="93"/>
      <c r="J3676" s="93"/>
      <c r="L3676" s="93"/>
      <c r="N3676" s="93"/>
      <c r="P3676" s="93"/>
    </row>
    <row r="3677" spans="2:16">
      <c r="B3677" s="93"/>
      <c r="C3677" s="93"/>
      <c r="D3677" s="93"/>
      <c r="F3677" s="93"/>
      <c r="H3677" s="93"/>
      <c r="J3677" s="93"/>
      <c r="L3677" s="93"/>
      <c r="N3677" s="93"/>
      <c r="P3677" s="93"/>
    </row>
    <row r="3678" spans="2:16">
      <c r="B3678" s="93"/>
      <c r="C3678" s="93"/>
      <c r="D3678" s="93"/>
      <c r="F3678" s="93"/>
      <c r="H3678" s="93"/>
      <c r="J3678" s="93"/>
      <c r="L3678" s="93"/>
      <c r="N3678" s="93"/>
      <c r="P3678" s="93"/>
    </row>
    <row r="3679" spans="2:16">
      <c r="B3679" s="93"/>
      <c r="C3679" s="93"/>
      <c r="D3679" s="93"/>
      <c r="F3679" s="93"/>
      <c r="H3679" s="93"/>
      <c r="J3679" s="93"/>
      <c r="L3679" s="93"/>
      <c r="N3679" s="93"/>
      <c r="P3679" s="93"/>
    </row>
    <row r="3680" spans="2:16">
      <c r="B3680" s="93"/>
      <c r="C3680" s="93"/>
      <c r="D3680" s="93"/>
      <c r="F3680" s="93"/>
      <c r="H3680" s="93"/>
      <c r="J3680" s="93"/>
      <c r="L3680" s="93"/>
      <c r="N3680" s="93"/>
      <c r="P3680" s="93"/>
    </row>
    <row r="3681" spans="2:16">
      <c r="B3681" s="93"/>
      <c r="C3681" s="93"/>
      <c r="D3681" s="93"/>
      <c r="F3681" s="93"/>
      <c r="H3681" s="93"/>
      <c r="J3681" s="93"/>
      <c r="L3681" s="93"/>
      <c r="N3681" s="93"/>
      <c r="P3681" s="93"/>
    </row>
    <row r="3682" spans="2:16">
      <c r="B3682" s="93"/>
      <c r="C3682" s="93"/>
      <c r="D3682" s="93"/>
      <c r="F3682" s="93"/>
      <c r="H3682" s="93"/>
      <c r="J3682" s="93"/>
      <c r="L3682" s="93"/>
      <c r="N3682" s="93"/>
      <c r="P3682" s="93"/>
    </row>
    <row r="3683" spans="2:16">
      <c r="B3683" s="93"/>
      <c r="C3683" s="93"/>
      <c r="D3683" s="93"/>
      <c r="F3683" s="93"/>
      <c r="H3683" s="93"/>
      <c r="J3683" s="93"/>
      <c r="L3683" s="93"/>
      <c r="N3683" s="93"/>
      <c r="P3683" s="93"/>
    </row>
    <row r="3684" spans="2:16">
      <c r="B3684" s="93"/>
      <c r="C3684" s="93"/>
      <c r="D3684" s="93"/>
      <c r="F3684" s="93"/>
      <c r="H3684" s="93"/>
      <c r="J3684" s="93"/>
      <c r="L3684" s="93"/>
      <c r="N3684" s="93"/>
      <c r="P3684" s="93"/>
    </row>
    <row r="3685" spans="2:16">
      <c r="B3685" s="93"/>
      <c r="C3685" s="93"/>
      <c r="D3685" s="93"/>
      <c r="F3685" s="93"/>
      <c r="H3685" s="93"/>
      <c r="J3685" s="93"/>
      <c r="L3685" s="93"/>
      <c r="N3685" s="93"/>
      <c r="P3685" s="93"/>
    </row>
    <row r="3686" spans="2:16">
      <c r="B3686" s="93"/>
      <c r="C3686" s="93"/>
      <c r="D3686" s="93"/>
      <c r="F3686" s="93"/>
      <c r="H3686" s="93"/>
      <c r="J3686" s="93"/>
      <c r="L3686" s="93"/>
      <c r="N3686" s="93"/>
      <c r="P3686" s="93"/>
    </row>
    <row r="3687" spans="2:16">
      <c r="B3687" s="93"/>
      <c r="C3687" s="93"/>
      <c r="D3687" s="93"/>
      <c r="F3687" s="93"/>
      <c r="H3687" s="93"/>
      <c r="J3687" s="93"/>
      <c r="L3687" s="93"/>
      <c r="N3687" s="93"/>
      <c r="P3687" s="93"/>
    </row>
    <row r="3688" spans="2:16">
      <c r="B3688" s="93"/>
      <c r="C3688" s="93"/>
      <c r="D3688" s="93"/>
      <c r="F3688" s="93"/>
      <c r="H3688" s="93"/>
      <c r="J3688" s="93"/>
      <c r="L3688" s="93"/>
      <c r="N3688" s="93"/>
      <c r="P3688" s="93"/>
    </row>
    <row r="3689" spans="2:16">
      <c r="B3689" s="93"/>
      <c r="C3689" s="93"/>
      <c r="D3689" s="93"/>
      <c r="F3689" s="93"/>
      <c r="H3689" s="93"/>
      <c r="J3689" s="93"/>
      <c r="L3689" s="93"/>
      <c r="N3689" s="93"/>
      <c r="P3689" s="93"/>
    </row>
    <row r="3690" spans="2:16">
      <c r="B3690" s="93"/>
      <c r="C3690" s="93"/>
      <c r="D3690" s="93"/>
      <c r="F3690" s="93"/>
      <c r="H3690" s="93"/>
      <c r="J3690" s="93"/>
      <c r="L3690" s="93"/>
      <c r="N3690" s="93"/>
      <c r="P3690" s="93"/>
    </row>
    <row r="3691" spans="2:16">
      <c r="B3691" s="93"/>
      <c r="C3691" s="93"/>
      <c r="D3691" s="93"/>
      <c r="F3691" s="93"/>
      <c r="H3691" s="93"/>
      <c r="J3691" s="93"/>
      <c r="L3691" s="93"/>
      <c r="N3691" s="93"/>
      <c r="P3691" s="93"/>
    </row>
    <row r="3692" spans="2:16">
      <c r="B3692" s="93"/>
      <c r="C3692" s="93"/>
      <c r="D3692" s="93"/>
      <c r="F3692" s="93"/>
      <c r="H3692" s="93"/>
      <c r="J3692" s="93"/>
      <c r="L3692" s="93"/>
      <c r="N3692" s="93"/>
      <c r="P3692" s="93"/>
    </row>
    <row r="3693" spans="2:16">
      <c r="B3693" s="93"/>
      <c r="C3693" s="93"/>
      <c r="D3693" s="93"/>
      <c r="F3693" s="93"/>
      <c r="H3693" s="93"/>
      <c r="J3693" s="93"/>
      <c r="L3693" s="93"/>
      <c r="N3693" s="93"/>
      <c r="P3693" s="93"/>
    </row>
    <row r="3694" spans="2:16">
      <c r="B3694" s="93"/>
      <c r="C3694" s="93"/>
      <c r="D3694" s="93"/>
      <c r="F3694" s="93"/>
      <c r="H3694" s="93"/>
      <c r="J3694" s="93"/>
      <c r="L3694" s="93"/>
      <c r="N3694" s="93"/>
      <c r="P3694" s="93"/>
    </row>
    <row r="3695" spans="2:16">
      <c r="B3695" s="93"/>
      <c r="C3695" s="93"/>
      <c r="D3695" s="93"/>
      <c r="F3695" s="93"/>
      <c r="H3695" s="93"/>
      <c r="J3695" s="93"/>
      <c r="L3695" s="93"/>
      <c r="N3695" s="93"/>
      <c r="P3695" s="93"/>
    </row>
    <row r="3696" spans="2:16">
      <c r="B3696" s="93"/>
      <c r="C3696" s="93"/>
      <c r="D3696" s="93"/>
      <c r="F3696" s="93"/>
      <c r="H3696" s="93"/>
      <c r="J3696" s="93"/>
      <c r="L3696" s="93"/>
      <c r="N3696" s="93"/>
      <c r="P3696" s="93"/>
    </row>
    <row r="3697" spans="2:16">
      <c r="B3697" s="93"/>
      <c r="C3697" s="93"/>
      <c r="D3697" s="93"/>
      <c r="F3697" s="93"/>
      <c r="H3697" s="93"/>
      <c r="J3697" s="93"/>
      <c r="L3697" s="93"/>
      <c r="N3697" s="93"/>
      <c r="P3697" s="93"/>
    </row>
    <row r="3698" spans="2:16">
      <c r="B3698" s="93"/>
      <c r="C3698" s="93"/>
      <c r="D3698" s="93"/>
      <c r="F3698" s="93"/>
      <c r="H3698" s="93"/>
      <c r="J3698" s="93"/>
      <c r="L3698" s="93"/>
      <c r="N3698" s="93"/>
      <c r="P3698" s="93"/>
    </row>
    <row r="3699" spans="2:16">
      <c r="B3699" s="93"/>
      <c r="C3699" s="93"/>
      <c r="D3699" s="93"/>
      <c r="F3699" s="93"/>
      <c r="H3699" s="93"/>
      <c r="J3699" s="93"/>
      <c r="L3699" s="93"/>
      <c r="N3699" s="93"/>
      <c r="P3699" s="93"/>
    </row>
    <row r="3700" spans="2:16">
      <c r="B3700" s="93"/>
      <c r="C3700" s="93"/>
      <c r="D3700" s="93"/>
      <c r="F3700" s="93"/>
      <c r="H3700" s="93"/>
      <c r="J3700" s="93"/>
      <c r="L3700" s="93"/>
      <c r="N3700" s="93"/>
      <c r="P3700" s="93"/>
    </row>
    <row r="3701" spans="2:16">
      <c r="B3701" s="93"/>
      <c r="C3701" s="93"/>
      <c r="D3701" s="93"/>
      <c r="F3701" s="93"/>
      <c r="H3701" s="93"/>
      <c r="J3701" s="93"/>
      <c r="L3701" s="93"/>
      <c r="N3701" s="93"/>
      <c r="P3701" s="93"/>
    </row>
    <row r="3702" spans="2:16">
      <c r="B3702" s="93"/>
      <c r="C3702" s="93"/>
      <c r="D3702" s="93"/>
      <c r="F3702" s="93"/>
      <c r="H3702" s="93"/>
      <c r="J3702" s="93"/>
      <c r="L3702" s="93"/>
      <c r="N3702" s="93"/>
      <c r="P3702" s="93"/>
    </row>
    <row r="3703" spans="2:16">
      <c r="B3703" s="93"/>
      <c r="C3703" s="93"/>
      <c r="D3703" s="93"/>
      <c r="F3703" s="93"/>
      <c r="H3703" s="93"/>
      <c r="J3703" s="93"/>
      <c r="L3703" s="93"/>
      <c r="N3703" s="93"/>
      <c r="P3703" s="93"/>
    </row>
    <row r="3704" spans="2:16">
      <c r="B3704" s="93"/>
      <c r="C3704" s="93"/>
      <c r="D3704" s="93"/>
      <c r="F3704" s="93"/>
      <c r="H3704" s="93"/>
      <c r="J3704" s="93"/>
      <c r="L3704" s="93"/>
      <c r="N3704" s="93"/>
      <c r="P3704" s="93"/>
    </row>
    <row r="3705" spans="2:16">
      <c r="B3705" s="93"/>
      <c r="C3705" s="93"/>
      <c r="D3705" s="93"/>
      <c r="F3705" s="93"/>
      <c r="H3705" s="93"/>
      <c r="J3705" s="93"/>
      <c r="L3705" s="93"/>
      <c r="N3705" s="93"/>
      <c r="P3705" s="93"/>
    </row>
    <row r="3706" spans="2:16">
      <c r="B3706" s="93"/>
      <c r="C3706" s="93"/>
      <c r="D3706" s="93"/>
      <c r="F3706" s="93"/>
      <c r="H3706" s="93"/>
      <c r="J3706" s="93"/>
      <c r="L3706" s="93"/>
      <c r="N3706" s="93"/>
      <c r="P3706" s="93"/>
    </row>
    <row r="3707" spans="2:16">
      <c r="B3707" s="93"/>
      <c r="C3707" s="93"/>
      <c r="D3707" s="93"/>
      <c r="F3707" s="93"/>
      <c r="H3707" s="93"/>
      <c r="J3707" s="93"/>
      <c r="L3707" s="93"/>
      <c r="N3707" s="93"/>
      <c r="P3707" s="93"/>
    </row>
    <row r="3708" spans="2:16">
      <c r="B3708" s="93"/>
      <c r="C3708" s="93"/>
      <c r="D3708" s="93"/>
      <c r="F3708" s="93"/>
      <c r="H3708" s="93"/>
      <c r="J3708" s="93"/>
      <c r="L3708" s="93"/>
      <c r="N3708" s="93"/>
      <c r="P3708" s="93"/>
    </row>
    <row r="3709" spans="2:16">
      <c r="B3709" s="93"/>
      <c r="C3709" s="93"/>
      <c r="D3709" s="93"/>
      <c r="F3709" s="93"/>
      <c r="H3709" s="93"/>
      <c r="J3709" s="93"/>
      <c r="L3709" s="93"/>
      <c r="N3709" s="93"/>
      <c r="P3709" s="93"/>
    </row>
    <row r="3710" spans="2:16">
      <c r="B3710" s="93"/>
      <c r="C3710" s="93"/>
      <c r="D3710" s="93"/>
      <c r="F3710" s="93"/>
      <c r="H3710" s="93"/>
      <c r="J3710" s="93"/>
      <c r="L3710" s="93"/>
      <c r="N3710" s="93"/>
      <c r="P3710" s="93"/>
    </row>
    <row r="3711" spans="2:16">
      <c r="B3711" s="93"/>
      <c r="C3711" s="93"/>
      <c r="D3711" s="93"/>
      <c r="F3711" s="93"/>
      <c r="H3711" s="93"/>
      <c r="J3711" s="93"/>
      <c r="L3711" s="93"/>
      <c r="N3711" s="93"/>
      <c r="P3711" s="93"/>
    </row>
    <row r="3712" spans="2:16">
      <c r="B3712" s="93"/>
      <c r="C3712" s="93"/>
      <c r="D3712" s="93"/>
      <c r="F3712" s="93"/>
      <c r="H3712" s="93"/>
      <c r="J3712" s="93"/>
      <c r="L3712" s="93"/>
      <c r="N3712" s="93"/>
      <c r="P3712" s="93"/>
    </row>
    <row r="3713" spans="2:16">
      <c r="B3713" s="93"/>
      <c r="C3713" s="93"/>
      <c r="D3713" s="93"/>
      <c r="F3713" s="93"/>
      <c r="H3713" s="93"/>
      <c r="J3713" s="93"/>
      <c r="L3713" s="93"/>
      <c r="N3713" s="93"/>
      <c r="P3713" s="93"/>
    </row>
    <row r="3714" spans="2:16">
      <c r="B3714" s="93"/>
      <c r="C3714" s="93"/>
      <c r="D3714" s="93"/>
      <c r="F3714" s="93"/>
      <c r="H3714" s="93"/>
      <c r="J3714" s="93"/>
      <c r="L3714" s="93"/>
      <c r="N3714" s="93"/>
      <c r="P3714" s="93"/>
    </row>
    <row r="3715" spans="2:16">
      <c r="B3715" s="93"/>
      <c r="C3715" s="93"/>
      <c r="D3715" s="93"/>
      <c r="F3715" s="93"/>
      <c r="H3715" s="93"/>
      <c r="J3715" s="93"/>
      <c r="L3715" s="93"/>
      <c r="N3715" s="93"/>
      <c r="P3715" s="93"/>
    </row>
    <row r="3716" spans="2:16">
      <c r="B3716" s="93"/>
      <c r="C3716" s="93"/>
      <c r="D3716" s="93"/>
      <c r="F3716" s="93"/>
      <c r="H3716" s="93"/>
      <c r="J3716" s="93"/>
      <c r="L3716" s="93"/>
      <c r="N3716" s="93"/>
      <c r="P3716" s="93"/>
    </row>
    <row r="3717" spans="2:16">
      <c r="B3717" s="93"/>
      <c r="C3717" s="93"/>
      <c r="D3717" s="93"/>
      <c r="F3717" s="93"/>
      <c r="H3717" s="93"/>
      <c r="J3717" s="93"/>
      <c r="L3717" s="93"/>
      <c r="N3717" s="93"/>
      <c r="P3717" s="93"/>
    </row>
    <row r="3718" spans="2:16">
      <c r="B3718" s="93"/>
      <c r="C3718" s="93"/>
      <c r="D3718" s="93"/>
      <c r="F3718" s="93"/>
      <c r="H3718" s="93"/>
      <c r="J3718" s="93"/>
      <c r="L3718" s="93"/>
      <c r="N3718" s="93"/>
      <c r="P3718" s="93"/>
    </row>
    <row r="3719" spans="2:16">
      <c r="B3719" s="93"/>
      <c r="C3719" s="93"/>
      <c r="D3719" s="93"/>
      <c r="F3719" s="93"/>
      <c r="H3719" s="93"/>
      <c r="J3719" s="93"/>
      <c r="L3719" s="93"/>
      <c r="N3719" s="93"/>
      <c r="P3719" s="93"/>
    </row>
    <row r="3720" spans="2:16">
      <c r="B3720" s="93"/>
      <c r="C3720" s="93"/>
      <c r="D3720" s="93"/>
      <c r="F3720" s="93"/>
      <c r="H3720" s="93"/>
      <c r="J3720" s="93"/>
      <c r="L3720" s="93"/>
      <c r="N3720" s="93"/>
      <c r="P3720" s="93"/>
    </row>
    <row r="3721" spans="2:16">
      <c r="B3721" s="93"/>
      <c r="C3721" s="93"/>
      <c r="D3721" s="93"/>
      <c r="F3721" s="93"/>
      <c r="H3721" s="93"/>
      <c r="J3721" s="93"/>
      <c r="L3721" s="93"/>
      <c r="N3721" s="93"/>
      <c r="P3721" s="93"/>
    </row>
    <row r="3722" spans="2:16">
      <c r="B3722" s="93"/>
      <c r="C3722" s="93"/>
      <c r="D3722" s="93"/>
      <c r="F3722" s="93"/>
      <c r="H3722" s="93"/>
      <c r="J3722" s="93"/>
      <c r="L3722" s="93"/>
      <c r="N3722" s="93"/>
      <c r="P3722" s="93"/>
    </row>
    <row r="3723" spans="2:16">
      <c r="B3723" s="93"/>
      <c r="C3723" s="93"/>
      <c r="D3723" s="93"/>
      <c r="F3723" s="93"/>
      <c r="H3723" s="93"/>
      <c r="J3723" s="93"/>
      <c r="L3723" s="93"/>
      <c r="N3723" s="93"/>
      <c r="P3723" s="93"/>
    </row>
    <row r="3724" spans="2:16">
      <c r="B3724" s="93"/>
      <c r="C3724" s="93"/>
      <c r="D3724" s="93"/>
      <c r="F3724" s="93"/>
      <c r="H3724" s="93"/>
      <c r="J3724" s="93"/>
      <c r="L3724" s="93"/>
      <c r="N3724" s="93"/>
      <c r="P3724" s="93"/>
    </row>
    <row r="3725" spans="2:16">
      <c r="B3725" s="93"/>
      <c r="C3725" s="93"/>
      <c r="D3725" s="93"/>
      <c r="F3725" s="93"/>
      <c r="H3725" s="93"/>
      <c r="J3725" s="93"/>
      <c r="L3725" s="93"/>
      <c r="N3725" s="93"/>
      <c r="P3725" s="93"/>
    </row>
    <row r="3726" spans="2:16">
      <c r="B3726" s="93"/>
      <c r="C3726" s="93"/>
      <c r="D3726" s="93"/>
      <c r="F3726" s="93"/>
      <c r="H3726" s="93"/>
      <c r="J3726" s="93"/>
      <c r="L3726" s="93"/>
      <c r="N3726" s="93"/>
      <c r="P3726" s="93"/>
    </row>
    <row r="3727" spans="2:16">
      <c r="B3727" s="93"/>
      <c r="C3727" s="93"/>
      <c r="D3727" s="93"/>
      <c r="F3727" s="93"/>
      <c r="H3727" s="93"/>
      <c r="J3727" s="93"/>
      <c r="L3727" s="93"/>
      <c r="N3727" s="93"/>
      <c r="P3727" s="93"/>
    </row>
    <row r="3728" spans="2:16">
      <c r="B3728" s="93"/>
      <c r="C3728" s="93"/>
      <c r="D3728" s="93"/>
      <c r="F3728" s="93"/>
      <c r="H3728" s="93"/>
      <c r="J3728" s="93"/>
      <c r="L3728" s="93"/>
      <c r="N3728" s="93"/>
      <c r="P3728" s="93"/>
    </row>
    <row r="3729" spans="2:16">
      <c r="B3729" s="93"/>
      <c r="C3729" s="93"/>
      <c r="D3729" s="93"/>
      <c r="F3729" s="93"/>
      <c r="H3729" s="93"/>
      <c r="J3729" s="93"/>
      <c r="L3729" s="93"/>
      <c r="N3729" s="93"/>
      <c r="P3729" s="93"/>
    </row>
    <row r="3730" spans="2:16">
      <c r="B3730" s="93"/>
      <c r="C3730" s="93"/>
      <c r="D3730" s="93"/>
      <c r="F3730" s="93"/>
      <c r="H3730" s="93"/>
      <c r="J3730" s="93"/>
      <c r="L3730" s="93"/>
      <c r="N3730" s="93"/>
      <c r="P3730" s="93"/>
    </row>
    <row r="3731" spans="2:16">
      <c r="B3731" s="93"/>
      <c r="C3731" s="93"/>
      <c r="D3731" s="93"/>
      <c r="F3731" s="93"/>
      <c r="H3731" s="93"/>
      <c r="J3731" s="93"/>
      <c r="L3731" s="93"/>
      <c r="N3731" s="93"/>
      <c r="P3731" s="93"/>
    </row>
    <row r="3732" spans="2:16">
      <c r="B3732" s="93"/>
      <c r="C3732" s="93"/>
      <c r="D3732" s="93"/>
      <c r="F3732" s="93"/>
      <c r="H3732" s="93"/>
      <c r="J3732" s="93"/>
      <c r="L3732" s="93"/>
      <c r="N3732" s="93"/>
      <c r="P3732" s="93"/>
    </row>
    <row r="3733" spans="2:16">
      <c r="B3733" s="93"/>
      <c r="C3733" s="93"/>
      <c r="D3733" s="93"/>
      <c r="F3733" s="93"/>
      <c r="H3733" s="93"/>
      <c r="J3733" s="93"/>
      <c r="L3733" s="93"/>
      <c r="N3733" s="93"/>
      <c r="P3733" s="93"/>
    </row>
    <row r="3734" spans="2:16">
      <c r="B3734" s="93"/>
      <c r="C3734" s="93"/>
      <c r="D3734" s="93"/>
      <c r="F3734" s="93"/>
      <c r="H3734" s="93"/>
      <c r="J3734" s="93"/>
      <c r="L3734" s="93"/>
      <c r="N3734" s="93"/>
      <c r="P3734" s="93"/>
    </row>
    <row r="3735" spans="2:16">
      <c r="B3735" s="93"/>
      <c r="C3735" s="93"/>
      <c r="D3735" s="93"/>
      <c r="F3735" s="93"/>
      <c r="H3735" s="93"/>
      <c r="J3735" s="93"/>
      <c r="L3735" s="93"/>
      <c r="N3735" s="93"/>
      <c r="P3735" s="93"/>
    </row>
    <row r="3736" spans="2:16">
      <c r="B3736" s="93"/>
      <c r="C3736" s="93"/>
      <c r="D3736" s="93"/>
      <c r="F3736" s="93"/>
      <c r="H3736" s="93"/>
      <c r="J3736" s="93"/>
      <c r="L3736" s="93"/>
      <c r="N3736" s="93"/>
      <c r="P3736" s="93"/>
    </row>
    <row r="3737" spans="2:16">
      <c r="B3737" s="93"/>
      <c r="C3737" s="93"/>
      <c r="D3737" s="93"/>
      <c r="F3737" s="93"/>
      <c r="H3737" s="93"/>
      <c r="J3737" s="93"/>
      <c r="L3737" s="93"/>
      <c r="N3737" s="93"/>
      <c r="P3737" s="93"/>
    </row>
    <row r="3738" spans="2:16">
      <c r="B3738" s="93"/>
      <c r="C3738" s="93"/>
      <c r="D3738" s="93"/>
      <c r="F3738" s="93"/>
      <c r="H3738" s="93"/>
      <c r="J3738" s="93"/>
      <c r="L3738" s="93"/>
      <c r="N3738" s="93"/>
      <c r="P3738" s="93"/>
    </row>
    <row r="3739" spans="2:16">
      <c r="B3739" s="93"/>
      <c r="C3739" s="93"/>
      <c r="D3739" s="93"/>
      <c r="F3739" s="93"/>
      <c r="H3739" s="93"/>
      <c r="J3739" s="93"/>
      <c r="L3739" s="93"/>
      <c r="N3739" s="93"/>
      <c r="P3739" s="93"/>
    </row>
    <row r="3740" spans="2:16">
      <c r="B3740" s="93"/>
      <c r="C3740" s="93"/>
      <c r="D3740" s="93"/>
      <c r="F3740" s="93"/>
      <c r="H3740" s="93"/>
      <c r="J3740" s="93"/>
      <c r="L3740" s="93"/>
      <c r="N3740" s="93"/>
      <c r="P3740" s="93"/>
    </row>
    <row r="3741" spans="2:16">
      <c r="B3741" s="93"/>
      <c r="C3741" s="93"/>
      <c r="D3741" s="93"/>
      <c r="F3741" s="93"/>
      <c r="H3741" s="93"/>
      <c r="J3741" s="93"/>
      <c r="L3741" s="93"/>
      <c r="N3741" s="93"/>
      <c r="P3741" s="93"/>
    </row>
    <row r="3742" spans="2:16">
      <c r="B3742" s="93"/>
      <c r="C3742" s="93"/>
      <c r="D3742" s="93"/>
      <c r="F3742" s="93"/>
      <c r="H3742" s="93"/>
      <c r="J3742" s="93"/>
      <c r="L3742" s="93"/>
      <c r="N3742" s="93"/>
      <c r="P3742" s="93"/>
    </row>
    <row r="3743" spans="2:16">
      <c r="B3743" s="93"/>
      <c r="C3743" s="93"/>
      <c r="D3743" s="93"/>
      <c r="F3743" s="93"/>
      <c r="H3743" s="93"/>
      <c r="J3743" s="93"/>
      <c r="L3743" s="93"/>
      <c r="N3743" s="93"/>
      <c r="P3743" s="93"/>
    </row>
    <row r="3744" spans="2:16">
      <c r="B3744" s="93"/>
      <c r="C3744" s="93"/>
      <c r="D3744" s="93"/>
      <c r="F3744" s="93"/>
      <c r="H3744" s="93"/>
      <c r="J3744" s="93"/>
      <c r="L3744" s="93"/>
      <c r="N3744" s="93"/>
      <c r="P3744" s="93"/>
    </row>
    <row r="3745" spans="2:16">
      <c r="B3745" s="93"/>
      <c r="C3745" s="93"/>
      <c r="D3745" s="93"/>
      <c r="F3745" s="93"/>
      <c r="H3745" s="93"/>
      <c r="J3745" s="93"/>
      <c r="L3745" s="93"/>
      <c r="N3745" s="93"/>
      <c r="P3745" s="93"/>
    </row>
    <row r="3746" spans="2:16">
      <c r="B3746" s="93"/>
      <c r="C3746" s="93"/>
      <c r="D3746" s="93"/>
      <c r="F3746" s="93"/>
      <c r="H3746" s="93"/>
      <c r="J3746" s="93"/>
      <c r="L3746" s="93"/>
      <c r="N3746" s="93"/>
      <c r="P3746" s="93"/>
    </row>
    <row r="3747" spans="2:16">
      <c r="B3747" s="93"/>
      <c r="C3747" s="93"/>
      <c r="D3747" s="93"/>
      <c r="F3747" s="93"/>
      <c r="H3747" s="93"/>
      <c r="J3747" s="93"/>
      <c r="L3747" s="93"/>
      <c r="N3747" s="93"/>
      <c r="P3747" s="93"/>
    </row>
    <row r="3748" spans="2:16">
      <c r="B3748" s="93"/>
      <c r="C3748" s="93"/>
      <c r="D3748" s="93"/>
      <c r="F3748" s="93"/>
      <c r="H3748" s="93"/>
      <c r="J3748" s="93"/>
      <c r="L3748" s="93"/>
      <c r="N3748" s="93"/>
      <c r="P3748" s="93"/>
    </row>
    <row r="3749" spans="2:16">
      <c r="B3749" s="93"/>
      <c r="C3749" s="93"/>
      <c r="D3749" s="93"/>
      <c r="F3749" s="93"/>
      <c r="H3749" s="93"/>
      <c r="J3749" s="93"/>
      <c r="L3749" s="93"/>
      <c r="N3749" s="93"/>
      <c r="P3749" s="93"/>
    </row>
    <row r="3750" spans="2:16">
      <c r="B3750" s="93"/>
      <c r="C3750" s="93"/>
      <c r="D3750" s="93"/>
      <c r="F3750" s="93"/>
      <c r="H3750" s="93"/>
      <c r="J3750" s="93"/>
      <c r="L3750" s="93"/>
      <c r="N3750" s="93"/>
      <c r="P3750" s="93"/>
    </row>
    <row r="3751" spans="2:16">
      <c r="B3751" s="93"/>
      <c r="C3751" s="93"/>
      <c r="D3751" s="93"/>
      <c r="F3751" s="93"/>
      <c r="H3751" s="93"/>
      <c r="J3751" s="93"/>
      <c r="L3751" s="93"/>
      <c r="N3751" s="93"/>
      <c r="P3751" s="93"/>
    </row>
    <row r="3752" spans="2:16">
      <c r="B3752" s="93"/>
      <c r="C3752" s="93"/>
      <c r="D3752" s="93"/>
      <c r="F3752" s="93"/>
      <c r="H3752" s="93"/>
      <c r="J3752" s="93"/>
      <c r="L3752" s="93"/>
      <c r="N3752" s="93"/>
      <c r="P3752" s="93"/>
    </row>
    <row r="3753" spans="2:16">
      <c r="B3753" s="93"/>
      <c r="C3753" s="93"/>
      <c r="D3753" s="93"/>
      <c r="F3753" s="93"/>
      <c r="H3753" s="93"/>
      <c r="J3753" s="93"/>
      <c r="L3753" s="93"/>
      <c r="N3753" s="93"/>
      <c r="P3753" s="93"/>
    </row>
    <row r="3754" spans="2:16">
      <c r="B3754" s="93"/>
      <c r="C3754" s="93"/>
      <c r="D3754" s="93"/>
      <c r="F3754" s="93"/>
      <c r="H3754" s="93"/>
      <c r="J3754" s="93"/>
      <c r="L3754" s="93"/>
      <c r="N3754" s="93"/>
      <c r="P3754" s="93"/>
    </row>
    <row r="3755" spans="2:16">
      <c r="B3755" s="93"/>
      <c r="C3755" s="93"/>
      <c r="D3755" s="93"/>
      <c r="F3755" s="93"/>
      <c r="H3755" s="93"/>
      <c r="J3755" s="93"/>
      <c r="L3755" s="93"/>
      <c r="N3755" s="93"/>
      <c r="P3755" s="93"/>
    </row>
    <row r="3756" spans="2:16">
      <c r="B3756" s="93"/>
      <c r="C3756" s="93"/>
      <c r="D3756" s="93"/>
      <c r="F3756" s="93"/>
      <c r="H3756" s="93"/>
      <c r="J3756" s="93"/>
      <c r="L3756" s="93"/>
      <c r="N3756" s="93"/>
      <c r="P3756" s="93"/>
    </row>
    <row r="3757" spans="2:16">
      <c r="B3757" s="93"/>
      <c r="C3757" s="93"/>
      <c r="D3757" s="93"/>
      <c r="F3757" s="93"/>
      <c r="H3757" s="93"/>
      <c r="J3757" s="93"/>
      <c r="L3757" s="93"/>
      <c r="N3757" s="93"/>
      <c r="P3757" s="93"/>
    </row>
    <row r="3758" spans="2:16">
      <c r="B3758" s="93"/>
      <c r="C3758" s="93"/>
      <c r="D3758" s="93"/>
      <c r="F3758" s="93"/>
      <c r="H3758" s="93"/>
      <c r="J3758" s="93"/>
      <c r="L3758" s="93"/>
      <c r="N3758" s="93"/>
      <c r="P3758" s="93"/>
    </row>
    <row r="3759" spans="2:16">
      <c r="B3759" s="93"/>
      <c r="C3759" s="93"/>
      <c r="D3759" s="93"/>
      <c r="F3759" s="93"/>
      <c r="H3759" s="93"/>
      <c r="J3759" s="93"/>
      <c r="L3759" s="93"/>
      <c r="N3759" s="93"/>
      <c r="P3759" s="93"/>
    </row>
    <row r="3760" spans="2:16">
      <c r="B3760" s="93"/>
      <c r="C3760" s="93"/>
      <c r="D3760" s="93"/>
      <c r="F3760" s="93"/>
      <c r="H3760" s="93"/>
      <c r="J3760" s="93"/>
      <c r="L3760" s="93"/>
      <c r="N3760" s="93"/>
      <c r="P3760" s="93"/>
    </row>
    <row r="3761" spans="2:16">
      <c r="B3761" s="93"/>
      <c r="C3761" s="93"/>
      <c r="D3761" s="93"/>
      <c r="F3761" s="93"/>
      <c r="H3761" s="93"/>
      <c r="J3761" s="93"/>
      <c r="L3761" s="93"/>
      <c r="N3761" s="93"/>
      <c r="P3761" s="93"/>
    </row>
    <row r="3762" spans="2:16">
      <c r="B3762" s="93"/>
      <c r="C3762" s="93"/>
      <c r="D3762" s="93"/>
      <c r="F3762" s="93"/>
      <c r="H3762" s="93"/>
      <c r="J3762" s="93"/>
      <c r="L3762" s="93"/>
      <c r="N3762" s="93"/>
      <c r="P3762" s="93"/>
    </row>
    <row r="3763" spans="2:16">
      <c r="B3763" s="93"/>
      <c r="C3763" s="93"/>
      <c r="D3763" s="93"/>
      <c r="F3763" s="93"/>
      <c r="H3763" s="93"/>
      <c r="J3763" s="93"/>
      <c r="L3763" s="93"/>
      <c r="N3763" s="93"/>
      <c r="P3763" s="93"/>
    </row>
    <row r="3764" spans="2:16">
      <c r="B3764" s="93"/>
      <c r="C3764" s="93"/>
      <c r="D3764" s="93"/>
      <c r="F3764" s="93"/>
      <c r="H3764" s="93"/>
      <c r="J3764" s="93"/>
      <c r="L3764" s="93"/>
      <c r="N3764" s="93"/>
      <c r="P3764" s="93"/>
    </row>
    <row r="3765" spans="2:16">
      <c r="B3765" s="93"/>
      <c r="C3765" s="93"/>
      <c r="D3765" s="93"/>
      <c r="F3765" s="93"/>
      <c r="H3765" s="93"/>
      <c r="J3765" s="93"/>
      <c r="L3765" s="93"/>
      <c r="N3765" s="93"/>
      <c r="P3765" s="93"/>
    </row>
    <row r="3766" spans="2:16">
      <c r="B3766" s="93"/>
      <c r="C3766" s="93"/>
      <c r="D3766" s="93"/>
      <c r="F3766" s="93"/>
      <c r="H3766" s="93"/>
      <c r="J3766" s="93"/>
      <c r="L3766" s="93"/>
      <c r="N3766" s="93"/>
      <c r="P3766" s="93"/>
    </row>
    <row r="3767" spans="2:16">
      <c r="B3767" s="93"/>
      <c r="C3767" s="93"/>
      <c r="D3767" s="93"/>
      <c r="F3767" s="93"/>
      <c r="H3767" s="93"/>
      <c r="J3767" s="93"/>
      <c r="L3767" s="93"/>
      <c r="N3767" s="93"/>
      <c r="P3767" s="93"/>
    </row>
    <row r="3768" spans="2:16">
      <c r="B3768" s="93"/>
      <c r="C3768" s="93"/>
      <c r="D3768" s="93"/>
      <c r="F3768" s="93"/>
      <c r="H3768" s="93"/>
      <c r="J3768" s="93"/>
      <c r="L3768" s="93"/>
      <c r="N3768" s="93"/>
      <c r="P3768" s="93"/>
    </row>
    <row r="3769" spans="2:16">
      <c r="B3769" s="93"/>
      <c r="C3769" s="93"/>
      <c r="D3769" s="93"/>
      <c r="F3769" s="93"/>
      <c r="H3769" s="93"/>
      <c r="J3769" s="93"/>
      <c r="L3769" s="93"/>
      <c r="N3769" s="93"/>
      <c r="P3769" s="93"/>
    </row>
    <row r="3770" spans="2:16">
      <c r="B3770" s="93"/>
      <c r="C3770" s="93"/>
      <c r="D3770" s="93"/>
      <c r="F3770" s="93"/>
      <c r="H3770" s="93"/>
      <c r="J3770" s="93"/>
      <c r="L3770" s="93"/>
      <c r="N3770" s="93"/>
      <c r="P3770" s="93"/>
    </row>
    <row r="3771" spans="2:16">
      <c r="B3771" s="93"/>
      <c r="C3771" s="93"/>
      <c r="D3771" s="93"/>
      <c r="F3771" s="93"/>
      <c r="H3771" s="93"/>
      <c r="J3771" s="93"/>
      <c r="L3771" s="93"/>
      <c r="N3771" s="93"/>
      <c r="P3771" s="93"/>
    </row>
    <row r="3772" spans="2:16">
      <c r="B3772" s="93"/>
      <c r="C3772" s="93"/>
      <c r="D3772" s="93"/>
      <c r="F3772" s="93"/>
      <c r="H3772" s="93"/>
      <c r="J3772" s="93"/>
      <c r="L3772" s="93"/>
      <c r="N3772" s="93"/>
      <c r="P3772" s="93"/>
    </row>
    <row r="3773" spans="2:16">
      <c r="B3773" s="93"/>
      <c r="C3773" s="93"/>
      <c r="D3773" s="93"/>
      <c r="F3773" s="93"/>
      <c r="H3773" s="93"/>
      <c r="J3773" s="93"/>
      <c r="L3773" s="93"/>
      <c r="N3773" s="93"/>
      <c r="P3773" s="93"/>
    </row>
    <row r="3774" spans="2:16">
      <c r="B3774" s="93"/>
      <c r="C3774" s="93"/>
      <c r="D3774" s="93"/>
      <c r="F3774" s="93"/>
      <c r="H3774" s="93"/>
      <c r="J3774" s="93"/>
      <c r="L3774" s="93"/>
      <c r="N3774" s="93"/>
      <c r="P3774" s="93"/>
    </row>
    <row r="3775" spans="2:16">
      <c r="B3775" s="93"/>
      <c r="C3775" s="93"/>
      <c r="D3775" s="93"/>
      <c r="F3775" s="93"/>
      <c r="H3775" s="93"/>
      <c r="J3775" s="93"/>
      <c r="L3775" s="93"/>
      <c r="N3775" s="93"/>
      <c r="P3775" s="93"/>
    </row>
    <row r="3776" spans="2:16">
      <c r="B3776" s="93"/>
      <c r="C3776" s="93"/>
      <c r="D3776" s="93"/>
      <c r="F3776" s="93"/>
      <c r="H3776" s="93"/>
      <c r="J3776" s="93"/>
      <c r="L3776" s="93"/>
      <c r="N3776" s="93"/>
      <c r="P3776" s="93"/>
    </row>
    <row r="3777" spans="2:16">
      <c r="B3777" s="93"/>
      <c r="C3777" s="93"/>
      <c r="D3777" s="93"/>
      <c r="F3777" s="93"/>
      <c r="H3777" s="93"/>
      <c r="J3777" s="93"/>
      <c r="L3777" s="93"/>
      <c r="N3777" s="93"/>
      <c r="P3777" s="93"/>
    </row>
    <row r="3778" spans="2:16">
      <c r="B3778" s="93"/>
      <c r="C3778" s="93"/>
      <c r="D3778" s="93"/>
      <c r="F3778" s="93"/>
      <c r="H3778" s="93"/>
      <c r="J3778" s="93"/>
      <c r="L3778" s="93"/>
      <c r="N3778" s="93"/>
      <c r="P3778" s="93"/>
    </row>
    <row r="3779" spans="2:16">
      <c r="B3779" s="93"/>
      <c r="C3779" s="93"/>
      <c r="D3779" s="93"/>
      <c r="F3779" s="93"/>
      <c r="H3779" s="93"/>
      <c r="J3779" s="93"/>
      <c r="L3779" s="93"/>
      <c r="N3779" s="93"/>
      <c r="P3779" s="93"/>
    </row>
    <row r="3780" spans="2:16">
      <c r="B3780" s="93"/>
      <c r="C3780" s="93"/>
      <c r="D3780" s="93"/>
      <c r="F3780" s="93"/>
      <c r="H3780" s="93"/>
      <c r="J3780" s="93"/>
      <c r="L3780" s="93"/>
      <c r="N3780" s="93"/>
      <c r="P3780" s="93"/>
    </row>
    <row r="3781" spans="2:16">
      <c r="B3781" s="93"/>
      <c r="C3781" s="93"/>
      <c r="D3781" s="93"/>
      <c r="F3781" s="93"/>
      <c r="H3781" s="93"/>
      <c r="J3781" s="93"/>
      <c r="L3781" s="93"/>
      <c r="N3781" s="93"/>
      <c r="P3781" s="93"/>
    </row>
    <row r="3782" spans="2:16">
      <c r="B3782" s="93"/>
      <c r="C3782" s="93"/>
      <c r="D3782" s="93"/>
      <c r="F3782" s="93"/>
      <c r="H3782" s="93"/>
      <c r="J3782" s="93"/>
      <c r="L3782" s="93"/>
      <c r="N3782" s="93"/>
      <c r="P3782" s="93"/>
    </row>
    <row r="3783" spans="2:16">
      <c r="B3783" s="93"/>
      <c r="C3783" s="93"/>
      <c r="D3783" s="93"/>
      <c r="F3783" s="93"/>
      <c r="H3783" s="93"/>
      <c r="J3783" s="93"/>
      <c r="L3783" s="93"/>
      <c r="N3783" s="93"/>
      <c r="P3783" s="93"/>
    </row>
    <row r="3784" spans="2:16">
      <c r="B3784" s="93"/>
      <c r="C3784" s="93"/>
      <c r="D3784" s="93"/>
      <c r="F3784" s="93"/>
      <c r="H3784" s="93"/>
      <c r="J3784" s="93"/>
      <c r="L3784" s="93"/>
      <c r="N3784" s="93"/>
      <c r="P3784" s="93"/>
    </row>
    <row r="3785" spans="2:16">
      <c r="B3785" s="93"/>
      <c r="C3785" s="93"/>
      <c r="D3785" s="93"/>
      <c r="F3785" s="93"/>
      <c r="H3785" s="93"/>
      <c r="J3785" s="93"/>
      <c r="L3785" s="93"/>
      <c r="N3785" s="93"/>
      <c r="P3785" s="93"/>
    </row>
    <row r="3786" spans="2:16">
      <c r="B3786" s="93"/>
      <c r="C3786" s="93"/>
      <c r="D3786" s="93"/>
      <c r="F3786" s="93"/>
      <c r="H3786" s="93"/>
      <c r="J3786" s="93"/>
      <c r="L3786" s="93"/>
      <c r="N3786" s="93"/>
      <c r="P3786" s="93"/>
    </row>
    <row r="3787" spans="2:16">
      <c r="B3787" s="93"/>
      <c r="C3787" s="93"/>
      <c r="D3787" s="93"/>
      <c r="F3787" s="93"/>
      <c r="H3787" s="93"/>
      <c r="J3787" s="93"/>
      <c r="L3787" s="93"/>
      <c r="N3787" s="93"/>
      <c r="P3787" s="93"/>
    </row>
    <row r="3788" spans="2:16">
      <c r="B3788" s="93"/>
      <c r="C3788" s="93"/>
      <c r="D3788" s="93"/>
      <c r="F3788" s="93"/>
      <c r="H3788" s="93"/>
      <c r="J3788" s="93"/>
      <c r="L3788" s="93"/>
      <c r="N3788" s="93"/>
      <c r="P3788" s="93"/>
    </row>
    <row r="3789" spans="2:16">
      <c r="B3789" s="93"/>
      <c r="C3789" s="93"/>
      <c r="D3789" s="93"/>
      <c r="F3789" s="93"/>
      <c r="H3789" s="93"/>
      <c r="J3789" s="93"/>
      <c r="L3789" s="93"/>
      <c r="N3789" s="93"/>
      <c r="P3789" s="93"/>
    </row>
    <row r="3790" spans="2:16">
      <c r="B3790" s="93"/>
      <c r="C3790" s="93"/>
      <c r="D3790" s="93"/>
      <c r="F3790" s="93"/>
      <c r="H3790" s="93"/>
      <c r="J3790" s="93"/>
      <c r="L3790" s="93"/>
      <c r="N3790" s="93"/>
      <c r="P3790" s="93"/>
    </row>
    <row r="3791" spans="2:16">
      <c r="B3791" s="93"/>
      <c r="C3791" s="93"/>
      <c r="D3791" s="93"/>
      <c r="F3791" s="93"/>
      <c r="H3791" s="93"/>
      <c r="J3791" s="93"/>
      <c r="L3791" s="93"/>
      <c r="N3791" s="93"/>
      <c r="P3791" s="93"/>
    </row>
    <row r="3792" spans="2:16">
      <c r="B3792" s="93"/>
      <c r="C3792" s="93"/>
      <c r="D3792" s="93"/>
      <c r="F3792" s="93"/>
      <c r="H3792" s="93"/>
      <c r="J3792" s="93"/>
      <c r="L3792" s="93"/>
      <c r="N3792" s="93"/>
      <c r="P3792" s="93"/>
    </row>
    <row r="3793" spans="2:16">
      <c r="B3793" s="93"/>
      <c r="C3793" s="93"/>
      <c r="D3793" s="93"/>
      <c r="F3793" s="93"/>
      <c r="H3793" s="93"/>
      <c r="J3793" s="93"/>
      <c r="L3793" s="93"/>
      <c r="N3793" s="93"/>
      <c r="P3793" s="93"/>
    </row>
    <row r="3794" spans="2:16">
      <c r="B3794" s="93"/>
      <c r="C3794" s="93"/>
      <c r="D3794" s="93"/>
      <c r="F3794" s="93"/>
      <c r="H3794" s="93"/>
      <c r="J3794" s="93"/>
      <c r="L3794" s="93"/>
      <c r="N3794" s="93"/>
      <c r="P3794" s="93"/>
    </row>
    <row r="3795" spans="2:16">
      <c r="B3795" s="93"/>
      <c r="C3795" s="93"/>
      <c r="D3795" s="93"/>
      <c r="F3795" s="93"/>
      <c r="H3795" s="93"/>
      <c r="J3795" s="93"/>
      <c r="L3795" s="93"/>
      <c r="N3795" s="93"/>
      <c r="P3795" s="93"/>
    </row>
    <row r="3796" spans="2:16">
      <c r="B3796" s="93"/>
      <c r="C3796" s="93"/>
      <c r="D3796" s="93"/>
      <c r="F3796" s="93"/>
      <c r="H3796" s="93"/>
      <c r="J3796" s="93"/>
      <c r="L3796" s="93"/>
      <c r="N3796" s="93"/>
      <c r="P3796" s="93"/>
    </row>
    <row r="3797" spans="2:16">
      <c r="B3797" s="93"/>
      <c r="C3797" s="93"/>
      <c r="D3797" s="93"/>
      <c r="F3797" s="93"/>
      <c r="H3797" s="93"/>
      <c r="J3797" s="93"/>
      <c r="L3797" s="93"/>
      <c r="N3797" s="93"/>
      <c r="P3797" s="93"/>
    </row>
    <row r="3798" spans="2:16">
      <c r="B3798" s="93"/>
      <c r="C3798" s="93"/>
      <c r="D3798" s="93"/>
      <c r="F3798" s="93"/>
      <c r="H3798" s="93"/>
      <c r="J3798" s="93"/>
      <c r="L3798" s="93"/>
      <c r="N3798" s="93"/>
      <c r="P3798" s="93"/>
    </row>
    <row r="3799" spans="2:16">
      <c r="B3799" s="93"/>
      <c r="C3799" s="93"/>
      <c r="D3799" s="93"/>
      <c r="F3799" s="93"/>
      <c r="H3799" s="93"/>
      <c r="J3799" s="93"/>
      <c r="L3799" s="93"/>
      <c r="N3799" s="93"/>
      <c r="P3799" s="93"/>
    </row>
    <row r="3800" spans="2:16">
      <c r="B3800" s="93"/>
      <c r="C3800" s="93"/>
      <c r="D3800" s="93"/>
      <c r="F3800" s="93"/>
      <c r="H3800" s="93"/>
      <c r="J3800" s="93"/>
      <c r="L3800" s="93"/>
      <c r="N3800" s="93"/>
      <c r="P3800" s="93"/>
    </row>
    <row r="3801" spans="2:16">
      <c r="B3801" s="93"/>
      <c r="C3801" s="93"/>
      <c r="D3801" s="93"/>
      <c r="F3801" s="93"/>
      <c r="H3801" s="93"/>
      <c r="J3801" s="93"/>
      <c r="L3801" s="93"/>
      <c r="N3801" s="93"/>
      <c r="P3801" s="93"/>
    </row>
    <row r="3802" spans="2:16">
      <c r="B3802" s="93"/>
      <c r="C3802" s="93"/>
      <c r="D3802" s="93"/>
      <c r="F3802" s="93"/>
      <c r="H3802" s="93"/>
      <c r="J3802" s="93"/>
      <c r="L3802" s="93"/>
      <c r="N3802" s="93"/>
      <c r="P3802" s="93"/>
    </row>
    <row r="3803" spans="2:16">
      <c r="B3803" s="93"/>
      <c r="C3803" s="93"/>
      <c r="D3803" s="93"/>
      <c r="F3803" s="93"/>
      <c r="H3803" s="93"/>
      <c r="J3803" s="93"/>
      <c r="L3803" s="93"/>
      <c r="N3803" s="93"/>
      <c r="P3803" s="93"/>
    </row>
    <row r="3804" spans="2:16">
      <c r="B3804" s="93"/>
      <c r="C3804" s="93"/>
      <c r="D3804" s="93"/>
      <c r="F3804" s="93"/>
      <c r="H3804" s="93"/>
      <c r="J3804" s="93"/>
      <c r="L3804" s="93"/>
      <c r="N3804" s="93"/>
      <c r="P3804" s="93"/>
    </row>
    <row r="3805" spans="2:16">
      <c r="B3805" s="93"/>
      <c r="C3805" s="93"/>
      <c r="D3805" s="93"/>
      <c r="F3805" s="93"/>
      <c r="H3805" s="93"/>
      <c r="J3805" s="93"/>
      <c r="L3805" s="93"/>
      <c r="N3805" s="93"/>
      <c r="P3805" s="93"/>
    </row>
    <row r="3806" spans="2:16">
      <c r="B3806" s="93"/>
      <c r="C3806" s="93"/>
      <c r="D3806" s="93"/>
      <c r="F3806" s="93"/>
      <c r="H3806" s="93"/>
      <c r="J3806" s="93"/>
      <c r="L3806" s="93"/>
      <c r="N3806" s="93"/>
      <c r="P3806" s="93"/>
    </row>
    <row r="3807" spans="2:16">
      <c r="B3807" s="93"/>
      <c r="C3807" s="93"/>
      <c r="D3807" s="93"/>
      <c r="F3807" s="93"/>
      <c r="H3807" s="93"/>
      <c r="J3807" s="93"/>
      <c r="L3807" s="93"/>
      <c r="N3807" s="93"/>
      <c r="P3807" s="93"/>
    </row>
    <row r="3808" spans="2:16">
      <c r="B3808" s="93"/>
      <c r="C3808" s="93"/>
      <c r="D3808" s="93"/>
      <c r="F3808" s="93"/>
      <c r="H3808" s="93"/>
      <c r="J3808" s="93"/>
      <c r="L3808" s="93"/>
      <c r="N3808" s="93"/>
      <c r="P3808" s="93"/>
    </row>
    <row r="3809" spans="2:16">
      <c r="B3809" s="93"/>
      <c r="C3809" s="93"/>
      <c r="D3809" s="93"/>
      <c r="F3809" s="93"/>
      <c r="H3809" s="93"/>
      <c r="J3809" s="93"/>
      <c r="L3809" s="93"/>
      <c r="N3809" s="93"/>
      <c r="P3809" s="93"/>
    </row>
    <row r="3810" spans="2:16">
      <c r="B3810" s="93"/>
      <c r="C3810" s="93"/>
      <c r="D3810" s="93"/>
      <c r="F3810" s="93"/>
      <c r="H3810" s="93"/>
      <c r="J3810" s="93"/>
      <c r="L3810" s="93"/>
      <c r="N3810" s="93"/>
      <c r="P3810" s="93"/>
    </row>
    <row r="3811" spans="2:16">
      <c r="B3811" s="93"/>
      <c r="C3811" s="93"/>
      <c r="D3811" s="93"/>
      <c r="F3811" s="93"/>
      <c r="H3811" s="93"/>
      <c r="J3811" s="93"/>
      <c r="L3811" s="93"/>
      <c r="N3811" s="93"/>
      <c r="P3811" s="93"/>
    </row>
    <row r="3812" spans="2:16">
      <c r="B3812" s="93"/>
      <c r="C3812" s="93"/>
      <c r="D3812" s="93"/>
      <c r="F3812" s="93"/>
      <c r="H3812" s="93"/>
      <c r="J3812" s="93"/>
      <c r="L3812" s="93"/>
      <c r="N3812" s="93"/>
      <c r="P3812" s="93"/>
    </row>
    <row r="3813" spans="2:16">
      <c r="B3813" s="93"/>
      <c r="C3813" s="93"/>
      <c r="D3813" s="93"/>
      <c r="F3813" s="93"/>
      <c r="H3813" s="93"/>
      <c r="J3813" s="93"/>
      <c r="L3813" s="93"/>
      <c r="N3813" s="93"/>
      <c r="P3813" s="93"/>
    </row>
    <row r="3814" spans="2:16">
      <c r="B3814" s="93"/>
      <c r="C3814" s="93"/>
      <c r="D3814" s="93"/>
      <c r="F3814" s="93"/>
      <c r="H3814" s="93"/>
      <c r="J3814" s="93"/>
      <c r="L3814" s="93"/>
      <c r="N3814" s="93"/>
      <c r="P3814" s="93"/>
    </row>
    <row r="3815" spans="2:16">
      <c r="B3815" s="93"/>
      <c r="C3815" s="93"/>
      <c r="D3815" s="93"/>
      <c r="F3815" s="93"/>
      <c r="H3815" s="93"/>
      <c r="J3815" s="93"/>
      <c r="L3815" s="93"/>
      <c r="N3815" s="93"/>
      <c r="P3815" s="93"/>
    </row>
    <row r="3816" spans="2:16">
      <c r="B3816" s="93"/>
      <c r="C3816" s="93"/>
      <c r="D3816" s="93"/>
      <c r="F3816" s="93"/>
      <c r="H3816" s="93"/>
      <c r="J3816" s="93"/>
      <c r="L3816" s="93"/>
      <c r="N3816" s="93"/>
      <c r="P3816" s="93"/>
    </row>
    <row r="3817" spans="2:16">
      <c r="B3817" s="93"/>
      <c r="C3817" s="93"/>
      <c r="D3817" s="93"/>
      <c r="F3817" s="93"/>
      <c r="H3817" s="93"/>
      <c r="J3817" s="93"/>
      <c r="L3817" s="93"/>
      <c r="N3817" s="93"/>
      <c r="P3817" s="93"/>
    </row>
    <row r="3818" spans="2:16">
      <c r="B3818" s="93"/>
      <c r="C3818" s="93"/>
      <c r="D3818" s="93"/>
      <c r="F3818" s="93"/>
      <c r="H3818" s="93"/>
      <c r="J3818" s="93"/>
      <c r="L3818" s="93"/>
      <c r="N3818" s="93"/>
      <c r="P3818" s="93"/>
    </row>
    <row r="3819" spans="2:16">
      <c r="B3819" s="93"/>
      <c r="C3819" s="93"/>
      <c r="D3819" s="93"/>
      <c r="F3819" s="93"/>
      <c r="H3819" s="93"/>
      <c r="J3819" s="93"/>
      <c r="L3819" s="93"/>
      <c r="N3819" s="93"/>
      <c r="P3819" s="93"/>
    </row>
    <row r="3820" spans="2:16">
      <c r="B3820" s="93"/>
      <c r="C3820" s="93"/>
      <c r="D3820" s="93"/>
      <c r="F3820" s="93"/>
      <c r="H3820" s="93"/>
      <c r="J3820" s="93"/>
      <c r="L3820" s="93"/>
      <c r="N3820" s="93"/>
      <c r="P3820" s="93"/>
    </row>
    <row r="3821" spans="2:16">
      <c r="B3821" s="93"/>
      <c r="C3821" s="93"/>
      <c r="D3821" s="93"/>
      <c r="F3821" s="93"/>
      <c r="H3821" s="93"/>
      <c r="J3821" s="93"/>
      <c r="L3821" s="93"/>
      <c r="N3821" s="93"/>
      <c r="P3821" s="93"/>
    </row>
    <row r="3822" spans="2:16">
      <c r="B3822" s="93"/>
      <c r="C3822" s="93"/>
      <c r="D3822" s="93"/>
      <c r="F3822" s="93"/>
      <c r="H3822" s="93"/>
      <c r="J3822" s="93"/>
      <c r="L3822" s="93"/>
      <c r="N3822" s="93"/>
      <c r="P3822" s="93"/>
    </row>
    <row r="3823" spans="2:16">
      <c r="B3823" s="93"/>
      <c r="C3823" s="93"/>
      <c r="D3823" s="93"/>
      <c r="F3823" s="93"/>
      <c r="H3823" s="93"/>
      <c r="J3823" s="93"/>
      <c r="L3823" s="93"/>
      <c r="N3823" s="93"/>
      <c r="P3823" s="93"/>
    </row>
    <row r="3824" spans="2:16">
      <c r="B3824" s="93"/>
      <c r="C3824" s="93"/>
      <c r="D3824" s="93"/>
      <c r="F3824" s="93"/>
      <c r="H3824" s="93"/>
      <c r="J3824" s="93"/>
      <c r="L3824" s="93"/>
      <c r="N3824" s="93"/>
      <c r="P3824" s="93"/>
    </row>
    <row r="3825" spans="2:16">
      <c r="B3825" s="93"/>
      <c r="C3825" s="93"/>
      <c r="D3825" s="93"/>
      <c r="F3825" s="93"/>
      <c r="H3825" s="93"/>
      <c r="J3825" s="93"/>
      <c r="L3825" s="93"/>
      <c r="N3825" s="93"/>
      <c r="P3825" s="93"/>
    </row>
    <row r="3826" spans="2:16">
      <c r="B3826" s="93"/>
      <c r="C3826" s="93"/>
      <c r="D3826" s="93"/>
      <c r="F3826" s="93"/>
      <c r="H3826" s="93"/>
      <c r="J3826" s="93"/>
      <c r="L3826" s="93"/>
      <c r="N3826" s="93"/>
      <c r="P3826" s="93"/>
    </row>
    <row r="3827" spans="2:16">
      <c r="B3827" s="93"/>
      <c r="C3827" s="93"/>
      <c r="D3827" s="93"/>
      <c r="F3827" s="93"/>
      <c r="H3827" s="93"/>
      <c r="J3827" s="93"/>
      <c r="L3827" s="93"/>
      <c r="N3827" s="93"/>
      <c r="P3827" s="93"/>
    </row>
    <row r="3828" spans="2:16">
      <c r="B3828" s="93"/>
      <c r="C3828" s="93"/>
      <c r="D3828" s="93"/>
      <c r="F3828" s="93"/>
      <c r="H3828" s="93"/>
      <c r="J3828" s="93"/>
      <c r="L3828" s="93"/>
      <c r="N3828" s="93"/>
      <c r="P3828" s="93"/>
    </row>
    <row r="3829" spans="2:16">
      <c r="B3829" s="93"/>
      <c r="C3829" s="93"/>
      <c r="D3829" s="93"/>
      <c r="F3829" s="93"/>
      <c r="H3829" s="93"/>
      <c r="J3829" s="93"/>
      <c r="L3829" s="93"/>
      <c r="N3829" s="93"/>
      <c r="P3829" s="93"/>
    </row>
    <row r="3830" spans="2:16">
      <c r="B3830" s="93"/>
      <c r="C3830" s="93"/>
      <c r="D3830" s="93"/>
      <c r="F3830" s="93"/>
      <c r="H3830" s="93"/>
      <c r="J3830" s="93"/>
      <c r="L3830" s="93"/>
      <c r="N3830" s="93"/>
      <c r="P3830" s="93"/>
    </row>
    <row r="3831" spans="2:16">
      <c r="B3831" s="93"/>
      <c r="C3831" s="93"/>
      <c r="D3831" s="93"/>
      <c r="F3831" s="93"/>
      <c r="H3831" s="93"/>
      <c r="J3831" s="93"/>
      <c r="L3831" s="93"/>
      <c r="N3831" s="93"/>
      <c r="P3831" s="93"/>
    </row>
    <row r="3832" spans="2:16">
      <c r="B3832" s="93"/>
      <c r="C3832" s="93"/>
      <c r="D3832" s="93"/>
      <c r="F3832" s="93"/>
      <c r="H3832" s="93"/>
      <c r="J3832" s="93"/>
      <c r="L3832" s="93"/>
      <c r="N3832" s="93"/>
      <c r="P3832" s="93"/>
    </row>
    <row r="3833" spans="2:16">
      <c r="B3833" s="93"/>
      <c r="C3833" s="93"/>
      <c r="D3833" s="93"/>
      <c r="F3833" s="93"/>
      <c r="H3833" s="93"/>
      <c r="J3833" s="93"/>
      <c r="L3833" s="93"/>
      <c r="N3833" s="93"/>
      <c r="P3833" s="93"/>
    </row>
    <row r="3834" spans="2:16">
      <c r="B3834" s="93"/>
      <c r="C3834" s="93"/>
      <c r="D3834" s="93"/>
      <c r="F3834" s="93"/>
      <c r="H3834" s="93"/>
      <c r="J3834" s="93"/>
      <c r="L3834" s="93"/>
      <c r="N3834" s="93"/>
      <c r="P3834" s="93"/>
    </row>
    <row r="3835" spans="2:16">
      <c r="B3835" s="93"/>
      <c r="C3835" s="93"/>
      <c r="D3835" s="93"/>
      <c r="F3835" s="93"/>
      <c r="H3835" s="93"/>
      <c r="J3835" s="93"/>
      <c r="L3835" s="93"/>
      <c r="N3835" s="93"/>
      <c r="P3835" s="93"/>
    </row>
    <row r="3836" spans="2:16">
      <c r="B3836" s="93"/>
      <c r="C3836" s="93"/>
      <c r="D3836" s="93"/>
      <c r="F3836" s="93"/>
      <c r="H3836" s="93"/>
      <c r="J3836" s="93"/>
      <c r="L3836" s="93"/>
      <c r="N3836" s="93"/>
      <c r="P3836" s="93"/>
    </row>
    <row r="3837" spans="2:16">
      <c r="B3837" s="93"/>
      <c r="C3837" s="93"/>
      <c r="D3837" s="93"/>
      <c r="F3837" s="93"/>
      <c r="H3837" s="93"/>
      <c r="J3837" s="93"/>
      <c r="L3837" s="93"/>
      <c r="N3837" s="93"/>
      <c r="P3837" s="93"/>
    </row>
    <row r="3838" spans="2:16">
      <c r="B3838" s="93"/>
      <c r="C3838" s="93"/>
      <c r="D3838" s="93"/>
      <c r="F3838" s="93"/>
      <c r="H3838" s="93"/>
      <c r="J3838" s="93"/>
      <c r="L3838" s="93"/>
      <c r="N3838" s="93"/>
      <c r="P3838" s="93"/>
    </row>
    <row r="3839" spans="2:16">
      <c r="B3839" s="93"/>
      <c r="C3839" s="93"/>
      <c r="D3839" s="93"/>
      <c r="F3839" s="93"/>
      <c r="H3839" s="93"/>
      <c r="J3839" s="93"/>
      <c r="L3839" s="93"/>
      <c r="N3839" s="93"/>
      <c r="P3839" s="93"/>
    </row>
    <row r="3840" spans="2:16">
      <c r="B3840" s="93"/>
      <c r="C3840" s="93"/>
      <c r="D3840" s="93"/>
      <c r="F3840" s="93"/>
      <c r="H3840" s="93"/>
      <c r="J3840" s="93"/>
      <c r="L3840" s="93"/>
      <c r="N3840" s="93"/>
      <c r="P3840" s="93"/>
    </row>
    <row r="3841" spans="2:16">
      <c r="B3841" s="93"/>
      <c r="C3841" s="93"/>
      <c r="D3841" s="93"/>
      <c r="F3841" s="93"/>
      <c r="H3841" s="93"/>
      <c r="J3841" s="93"/>
      <c r="L3841" s="93"/>
      <c r="N3841" s="93"/>
      <c r="P3841" s="93"/>
    </row>
    <row r="3842" spans="2:16">
      <c r="B3842" s="93"/>
      <c r="C3842" s="93"/>
      <c r="D3842" s="93"/>
      <c r="F3842" s="93"/>
      <c r="H3842" s="93"/>
      <c r="J3842" s="93"/>
      <c r="L3842" s="93"/>
      <c r="N3842" s="93"/>
      <c r="P3842" s="93"/>
    </row>
    <row r="3843" spans="2:16">
      <c r="B3843" s="93"/>
      <c r="C3843" s="93"/>
      <c r="D3843" s="93"/>
      <c r="F3843" s="93"/>
      <c r="H3843" s="93"/>
      <c r="J3843" s="93"/>
      <c r="L3843" s="93"/>
      <c r="N3843" s="93"/>
      <c r="P3843" s="93"/>
    </row>
    <row r="3844" spans="2:16">
      <c r="B3844" s="93"/>
      <c r="C3844" s="93"/>
      <c r="D3844" s="93"/>
      <c r="F3844" s="93"/>
      <c r="H3844" s="93"/>
      <c r="J3844" s="93"/>
      <c r="L3844" s="93"/>
      <c r="N3844" s="93"/>
      <c r="P3844" s="93"/>
    </row>
    <row r="3845" spans="2:16">
      <c r="B3845" s="93"/>
      <c r="C3845" s="93"/>
      <c r="D3845" s="93"/>
      <c r="F3845" s="93"/>
      <c r="H3845" s="93"/>
      <c r="J3845" s="93"/>
      <c r="L3845" s="93"/>
      <c r="N3845" s="93"/>
      <c r="P3845" s="93"/>
    </row>
    <row r="3846" spans="2:16">
      <c r="B3846" s="93"/>
      <c r="C3846" s="93"/>
      <c r="D3846" s="93"/>
      <c r="F3846" s="93"/>
      <c r="H3846" s="93"/>
      <c r="J3846" s="93"/>
      <c r="L3846" s="93"/>
      <c r="N3846" s="93"/>
      <c r="P3846" s="93"/>
    </row>
    <row r="3847" spans="2:16">
      <c r="B3847" s="93"/>
      <c r="C3847" s="93"/>
      <c r="D3847" s="93"/>
      <c r="F3847" s="93"/>
      <c r="H3847" s="93"/>
      <c r="J3847" s="93"/>
      <c r="L3847" s="93"/>
      <c r="N3847" s="93"/>
      <c r="P3847" s="93"/>
    </row>
    <row r="3848" spans="2:16">
      <c r="B3848" s="93"/>
      <c r="C3848" s="93"/>
      <c r="D3848" s="93"/>
      <c r="F3848" s="93"/>
      <c r="H3848" s="93"/>
      <c r="J3848" s="93"/>
      <c r="L3848" s="93"/>
      <c r="N3848" s="93"/>
      <c r="P3848" s="93"/>
    </row>
    <row r="3849" spans="2:16">
      <c r="B3849" s="93"/>
      <c r="C3849" s="93"/>
      <c r="D3849" s="93"/>
      <c r="F3849" s="93"/>
      <c r="H3849" s="93"/>
      <c r="J3849" s="93"/>
      <c r="L3849" s="93"/>
      <c r="N3849" s="93"/>
      <c r="P3849" s="93"/>
    </row>
    <row r="3850" spans="2:16">
      <c r="B3850" s="93"/>
      <c r="C3850" s="93"/>
      <c r="D3850" s="93"/>
      <c r="F3850" s="93"/>
      <c r="H3850" s="93"/>
      <c r="J3850" s="93"/>
      <c r="L3850" s="93"/>
      <c r="N3850" s="93"/>
      <c r="P3850" s="93"/>
    </row>
    <row r="3851" spans="2:16">
      <c r="B3851" s="93"/>
      <c r="C3851" s="93"/>
      <c r="D3851" s="93"/>
      <c r="F3851" s="93"/>
      <c r="H3851" s="93"/>
      <c r="J3851" s="93"/>
      <c r="L3851" s="93"/>
      <c r="N3851" s="93"/>
      <c r="P3851" s="93"/>
    </row>
    <row r="3852" spans="2:16">
      <c r="B3852" s="93"/>
      <c r="C3852" s="93"/>
      <c r="D3852" s="93"/>
      <c r="F3852" s="93"/>
      <c r="H3852" s="93"/>
      <c r="J3852" s="93"/>
      <c r="L3852" s="93"/>
      <c r="N3852" s="93"/>
      <c r="P3852" s="93"/>
    </row>
    <row r="3853" spans="2:16">
      <c r="B3853" s="93"/>
      <c r="C3853" s="93"/>
      <c r="D3853" s="93"/>
      <c r="F3853" s="93"/>
      <c r="H3853" s="93"/>
      <c r="J3853" s="93"/>
      <c r="L3853" s="93"/>
      <c r="N3853" s="93"/>
      <c r="P3853" s="93"/>
    </row>
    <row r="3854" spans="2:16">
      <c r="B3854" s="93"/>
      <c r="C3854" s="93"/>
      <c r="D3854" s="93"/>
      <c r="F3854" s="93"/>
      <c r="H3854" s="93"/>
      <c r="J3854" s="93"/>
      <c r="L3854" s="93"/>
      <c r="N3854" s="93"/>
      <c r="P3854" s="93"/>
    </row>
    <row r="3855" spans="2:16">
      <c r="B3855" s="93"/>
      <c r="C3855" s="93"/>
      <c r="D3855" s="93"/>
      <c r="F3855" s="93"/>
      <c r="H3855" s="93"/>
      <c r="J3855" s="93"/>
      <c r="L3855" s="93"/>
      <c r="N3855" s="93"/>
      <c r="P3855" s="93"/>
    </row>
    <row r="3856" spans="2:16">
      <c r="B3856" s="93"/>
      <c r="C3856" s="93"/>
      <c r="D3856" s="93"/>
      <c r="F3856" s="93"/>
      <c r="H3856" s="93"/>
      <c r="J3856" s="93"/>
      <c r="L3856" s="93"/>
      <c r="N3856" s="93"/>
      <c r="P3856" s="93"/>
    </row>
    <row r="3857" spans="2:16">
      <c r="B3857" s="93"/>
      <c r="C3857" s="93"/>
      <c r="D3857" s="93"/>
      <c r="F3857" s="93"/>
      <c r="H3857" s="93"/>
      <c r="J3857" s="93"/>
      <c r="L3857" s="93"/>
      <c r="N3857" s="93"/>
      <c r="P3857" s="93"/>
    </row>
    <row r="3858" spans="2:16">
      <c r="B3858" s="93"/>
      <c r="C3858" s="93"/>
      <c r="D3858" s="93"/>
      <c r="F3858" s="93"/>
      <c r="H3858" s="93"/>
      <c r="J3858" s="93"/>
      <c r="L3858" s="93"/>
      <c r="N3858" s="93"/>
      <c r="P3858" s="93"/>
    </row>
    <row r="3859" spans="2:16">
      <c r="B3859" s="93"/>
      <c r="C3859" s="93"/>
      <c r="D3859" s="93"/>
      <c r="F3859" s="93"/>
      <c r="H3859" s="93"/>
      <c r="J3859" s="93"/>
      <c r="L3859" s="93"/>
      <c r="N3859" s="93"/>
      <c r="P3859" s="93"/>
    </row>
    <row r="3860" spans="2:16">
      <c r="B3860" s="93"/>
      <c r="C3860" s="93"/>
      <c r="D3860" s="93"/>
      <c r="F3860" s="93"/>
      <c r="H3860" s="93"/>
      <c r="J3860" s="93"/>
      <c r="L3860" s="93"/>
      <c r="N3860" s="93"/>
      <c r="P3860" s="93"/>
    </row>
    <row r="3861" spans="2:16">
      <c r="B3861" s="93"/>
      <c r="C3861" s="93"/>
      <c r="D3861" s="93"/>
      <c r="F3861" s="93"/>
      <c r="H3861" s="93"/>
      <c r="J3861" s="93"/>
      <c r="L3861" s="93"/>
      <c r="N3861" s="93"/>
      <c r="P3861" s="93"/>
    </row>
    <row r="3862" spans="2:16">
      <c r="B3862" s="93"/>
      <c r="C3862" s="93"/>
      <c r="D3862" s="93"/>
      <c r="F3862" s="93"/>
      <c r="H3862" s="93"/>
      <c r="J3862" s="93"/>
      <c r="L3862" s="93"/>
      <c r="N3862" s="93"/>
      <c r="P3862" s="93"/>
    </row>
    <row r="3863" spans="2:16">
      <c r="B3863" s="93"/>
      <c r="C3863" s="93"/>
      <c r="D3863" s="93"/>
      <c r="F3863" s="93"/>
      <c r="H3863" s="93"/>
      <c r="J3863" s="93"/>
      <c r="L3863" s="93"/>
      <c r="N3863" s="93"/>
      <c r="P3863" s="93"/>
    </row>
    <row r="3864" spans="2:16">
      <c r="B3864" s="93"/>
      <c r="C3864" s="93"/>
      <c r="D3864" s="93"/>
      <c r="F3864" s="93"/>
      <c r="H3864" s="93"/>
      <c r="J3864" s="93"/>
      <c r="L3864" s="93"/>
      <c r="N3864" s="93"/>
      <c r="P3864" s="93"/>
    </row>
    <row r="3865" spans="2:16">
      <c r="B3865" s="93"/>
      <c r="C3865" s="93"/>
      <c r="D3865" s="93"/>
      <c r="F3865" s="93"/>
      <c r="H3865" s="93"/>
      <c r="J3865" s="93"/>
      <c r="L3865" s="93"/>
      <c r="N3865" s="93"/>
      <c r="P3865" s="93"/>
    </row>
    <row r="3866" spans="2:16">
      <c r="B3866" s="93"/>
      <c r="C3866" s="93"/>
      <c r="D3866" s="93"/>
      <c r="F3866" s="93"/>
      <c r="H3866" s="93"/>
      <c r="J3866" s="93"/>
      <c r="L3866" s="93"/>
      <c r="N3866" s="93"/>
      <c r="P3866" s="93"/>
    </row>
    <row r="3867" spans="2:16">
      <c r="B3867" s="93"/>
      <c r="C3867" s="93"/>
      <c r="D3867" s="93"/>
      <c r="F3867" s="93"/>
      <c r="H3867" s="93"/>
      <c r="J3867" s="93"/>
      <c r="L3867" s="93"/>
      <c r="N3867" s="93"/>
      <c r="P3867" s="93"/>
    </row>
    <row r="3868" spans="2:16">
      <c r="B3868" s="93"/>
      <c r="C3868" s="93"/>
      <c r="D3868" s="93"/>
      <c r="F3868" s="93"/>
      <c r="H3868" s="93"/>
      <c r="J3868" s="93"/>
      <c r="L3868" s="93"/>
      <c r="N3868" s="93"/>
      <c r="P3868" s="93"/>
    </row>
    <row r="3869" spans="2:16">
      <c r="B3869" s="93"/>
      <c r="C3869" s="93"/>
      <c r="D3869" s="93"/>
      <c r="F3869" s="93"/>
      <c r="H3869" s="93"/>
      <c r="J3869" s="93"/>
      <c r="L3869" s="93"/>
      <c r="N3869" s="93"/>
      <c r="P3869" s="93"/>
    </row>
    <row r="3870" spans="2:16">
      <c r="B3870" s="93"/>
      <c r="C3870" s="93"/>
      <c r="D3870" s="93"/>
      <c r="F3870" s="93"/>
      <c r="H3870" s="93"/>
      <c r="J3870" s="93"/>
      <c r="L3870" s="93"/>
      <c r="N3870" s="93"/>
      <c r="P3870" s="93"/>
    </row>
    <row r="3871" spans="2:16">
      <c r="B3871" s="93"/>
      <c r="C3871" s="93"/>
      <c r="D3871" s="93"/>
      <c r="F3871" s="93"/>
      <c r="H3871" s="93"/>
      <c r="J3871" s="93"/>
      <c r="L3871" s="93"/>
      <c r="N3871" s="93"/>
      <c r="P3871" s="93"/>
    </row>
    <row r="3872" spans="2:16">
      <c r="B3872" s="93"/>
      <c r="C3872" s="93"/>
      <c r="D3872" s="93"/>
      <c r="F3872" s="93"/>
      <c r="H3872" s="93"/>
      <c r="J3872" s="93"/>
      <c r="L3872" s="93"/>
      <c r="N3872" s="93"/>
      <c r="P3872" s="93"/>
    </row>
    <row r="3873" spans="2:16">
      <c r="B3873" s="93"/>
      <c r="C3873" s="93"/>
      <c r="D3873" s="93"/>
      <c r="F3873" s="93"/>
      <c r="H3873" s="93"/>
      <c r="J3873" s="93"/>
      <c r="L3873" s="93"/>
      <c r="N3873" s="93"/>
      <c r="P3873" s="93"/>
    </row>
    <row r="3874" spans="2:16">
      <c r="B3874" s="93"/>
      <c r="C3874" s="93"/>
      <c r="D3874" s="93"/>
      <c r="F3874" s="93"/>
      <c r="H3874" s="93"/>
      <c r="J3874" s="93"/>
      <c r="L3874" s="93"/>
      <c r="N3874" s="93"/>
      <c r="P3874" s="93"/>
    </row>
    <row r="3875" spans="2:16">
      <c r="B3875" s="93"/>
      <c r="C3875" s="93"/>
      <c r="D3875" s="93"/>
      <c r="F3875" s="93"/>
      <c r="H3875" s="93"/>
      <c r="J3875" s="93"/>
      <c r="L3875" s="93"/>
      <c r="N3875" s="93"/>
      <c r="P3875" s="93"/>
    </row>
    <row r="3876" spans="2:16">
      <c r="B3876" s="93"/>
      <c r="C3876" s="93"/>
      <c r="D3876" s="93"/>
      <c r="F3876" s="93"/>
      <c r="H3876" s="93"/>
      <c r="J3876" s="93"/>
      <c r="L3876" s="93"/>
      <c r="N3876" s="93"/>
      <c r="P3876" s="93"/>
    </row>
    <row r="3877" spans="2:16">
      <c r="B3877" s="93"/>
      <c r="C3877" s="93"/>
      <c r="D3877" s="93"/>
      <c r="F3877" s="93"/>
      <c r="H3877" s="93"/>
      <c r="J3877" s="93"/>
      <c r="L3877" s="93"/>
      <c r="N3877" s="93"/>
      <c r="P3877" s="93"/>
    </row>
    <row r="3878" spans="2:16">
      <c r="B3878" s="93"/>
      <c r="C3878" s="93"/>
      <c r="D3878" s="93"/>
      <c r="F3878" s="93"/>
      <c r="H3878" s="93"/>
      <c r="J3878" s="93"/>
      <c r="L3878" s="93"/>
      <c r="N3878" s="93"/>
      <c r="P3878" s="93"/>
    </row>
    <row r="3879" spans="2:16">
      <c r="B3879" s="93"/>
      <c r="C3879" s="93"/>
      <c r="D3879" s="93"/>
      <c r="F3879" s="93"/>
      <c r="H3879" s="93"/>
      <c r="J3879" s="93"/>
      <c r="L3879" s="93"/>
      <c r="N3879" s="93"/>
      <c r="P3879" s="93"/>
    </row>
    <row r="3880" spans="2:16">
      <c r="B3880" s="93"/>
      <c r="C3880" s="93"/>
      <c r="D3880" s="93"/>
      <c r="F3880" s="93"/>
      <c r="H3880" s="93"/>
      <c r="J3880" s="93"/>
      <c r="L3880" s="93"/>
      <c r="N3880" s="93"/>
      <c r="P3880" s="93"/>
    </row>
    <row r="3881" spans="2:16">
      <c r="B3881" s="93"/>
      <c r="C3881" s="93"/>
      <c r="D3881" s="93"/>
      <c r="F3881" s="93"/>
      <c r="H3881" s="93"/>
      <c r="J3881" s="93"/>
      <c r="L3881" s="93"/>
      <c r="N3881" s="93"/>
      <c r="P3881" s="93"/>
    </row>
    <row r="3882" spans="2:16">
      <c r="B3882" s="93"/>
      <c r="C3882" s="93"/>
      <c r="D3882" s="93"/>
      <c r="F3882" s="93"/>
      <c r="H3882" s="93"/>
      <c r="J3882" s="93"/>
      <c r="L3882" s="93"/>
      <c r="N3882" s="93"/>
      <c r="P3882" s="93"/>
    </row>
    <row r="3883" spans="2:16">
      <c r="B3883" s="93"/>
      <c r="C3883" s="93"/>
      <c r="D3883" s="93"/>
      <c r="F3883" s="93"/>
      <c r="H3883" s="93"/>
      <c r="J3883" s="93"/>
      <c r="L3883" s="93"/>
      <c r="N3883" s="93"/>
      <c r="P3883" s="93"/>
    </row>
    <row r="3884" spans="2:16">
      <c r="B3884" s="93"/>
      <c r="C3884" s="93"/>
      <c r="D3884" s="93"/>
      <c r="F3884" s="93"/>
      <c r="H3884" s="93"/>
      <c r="J3884" s="93"/>
      <c r="L3884" s="93"/>
      <c r="N3884" s="93"/>
      <c r="P3884" s="93"/>
    </row>
    <row r="3885" spans="2:16">
      <c r="B3885" s="93"/>
      <c r="C3885" s="93"/>
      <c r="D3885" s="93"/>
      <c r="F3885" s="93"/>
      <c r="H3885" s="93"/>
      <c r="J3885" s="93"/>
      <c r="L3885" s="93"/>
      <c r="N3885" s="93"/>
      <c r="P3885" s="93"/>
    </row>
    <row r="3886" spans="2:16">
      <c r="B3886" s="93"/>
      <c r="C3886" s="93"/>
      <c r="D3886" s="93"/>
      <c r="F3886" s="93"/>
      <c r="H3886" s="93"/>
      <c r="J3886" s="93"/>
      <c r="L3886" s="93"/>
      <c r="N3886" s="93"/>
      <c r="P3886" s="93"/>
    </row>
    <row r="3887" spans="2:16">
      <c r="B3887" s="93"/>
      <c r="C3887" s="93"/>
      <c r="D3887" s="93"/>
      <c r="F3887" s="93"/>
      <c r="H3887" s="93"/>
      <c r="J3887" s="93"/>
      <c r="L3887" s="93"/>
      <c r="N3887" s="93"/>
      <c r="P3887" s="93"/>
    </row>
    <row r="3888" spans="2:16">
      <c r="B3888" s="93"/>
      <c r="C3888" s="93"/>
      <c r="D3888" s="93"/>
      <c r="F3888" s="93"/>
      <c r="H3888" s="93"/>
      <c r="J3888" s="93"/>
      <c r="L3888" s="93"/>
      <c r="N3888" s="93"/>
      <c r="P3888" s="93"/>
    </row>
    <row r="3889" spans="2:16">
      <c r="B3889" s="93"/>
      <c r="C3889" s="93"/>
      <c r="D3889" s="93"/>
      <c r="F3889" s="93"/>
      <c r="H3889" s="93"/>
      <c r="J3889" s="93"/>
      <c r="L3889" s="93"/>
      <c r="N3889" s="93"/>
      <c r="P3889" s="93"/>
    </row>
    <row r="3890" spans="2:16">
      <c r="B3890" s="93"/>
      <c r="C3890" s="93"/>
      <c r="D3890" s="93"/>
      <c r="F3890" s="93"/>
      <c r="H3890" s="93"/>
      <c r="J3890" s="93"/>
      <c r="L3890" s="93"/>
      <c r="N3890" s="93"/>
      <c r="P3890" s="93"/>
    </row>
    <row r="3891" spans="2:16">
      <c r="B3891" s="93"/>
      <c r="C3891" s="93"/>
      <c r="D3891" s="93"/>
      <c r="F3891" s="93"/>
      <c r="H3891" s="93"/>
      <c r="J3891" s="93"/>
      <c r="L3891" s="93"/>
      <c r="N3891" s="93"/>
      <c r="P3891" s="93"/>
    </row>
    <row r="3892" spans="2:16">
      <c r="B3892" s="93"/>
      <c r="C3892" s="93"/>
      <c r="D3892" s="93"/>
      <c r="F3892" s="93"/>
      <c r="H3892" s="93"/>
      <c r="J3892" s="93"/>
      <c r="L3892" s="93"/>
      <c r="N3892" s="93"/>
      <c r="P3892" s="93"/>
    </row>
    <row r="3893" spans="2:16">
      <c r="B3893" s="93"/>
      <c r="C3893" s="93"/>
      <c r="D3893" s="93"/>
      <c r="F3893" s="93"/>
      <c r="H3893" s="93"/>
      <c r="J3893" s="93"/>
      <c r="L3893" s="93"/>
      <c r="N3893" s="93"/>
      <c r="P3893" s="93"/>
    </row>
    <row r="3894" spans="2:16">
      <c r="B3894" s="93"/>
      <c r="C3894" s="93"/>
      <c r="D3894" s="93"/>
      <c r="F3894" s="93"/>
      <c r="H3894" s="93"/>
      <c r="J3894" s="93"/>
      <c r="L3894" s="93"/>
      <c r="N3894" s="93"/>
      <c r="P3894" s="93"/>
    </row>
    <row r="3895" spans="2:16">
      <c r="B3895" s="93"/>
      <c r="C3895" s="93"/>
      <c r="D3895" s="93"/>
      <c r="F3895" s="93"/>
      <c r="H3895" s="93"/>
      <c r="J3895" s="93"/>
      <c r="L3895" s="93"/>
      <c r="N3895" s="93"/>
      <c r="P3895" s="93"/>
    </row>
    <row r="3896" spans="2:16">
      <c r="B3896" s="93"/>
      <c r="C3896" s="93"/>
      <c r="D3896" s="93"/>
      <c r="F3896" s="93"/>
      <c r="H3896" s="93"/>
      <c r="J3896" s="93"/>
      <c r="L3896" s="93"/>
      <c r="N3896" s="93"/>
      <c r="P3896" s="93"/>
    </row>
    <row r="3897" spans="2:16">
      <c r="B3897" s="93"/>
      <c r="C3897" s="93"/>
      <c r="D3897" s="93"/>
      <c r="F3897" s="93"/>
      <c r="H3897" s="93"/>
      <c r="J3897" s="93"/>
      <c r="L3897" s="93"/>
      <c r="N3897" s="93"/>
      <c r="P3897" s="93"/>
    </row>
    <row r="3898" spans="2:16">
      <c r="B3898" s="93"/>
      <c r="C3898" s="93"/>
      <c r="D3898" s="93"/>
      <c r="F3898" s="93"/>
      <c r="H3898" s="93"/>
      <c r="J3898" s="93"/>
      <c r="L3898" s="93"/>
      <c r="N3898" s="93"/>
      <c r="P3898" s="93"/>
    </row>
    <row r="3899" spans="2:16">
      <c r="B3899" s="93"/>
      <c r="C3899" s="93"/>
      <c r="D3899" s="93"/>
      <c r="F3899" s="93"/>
      <c r="H3899" s="93"/>
      <c r="J3899" s="93"/>
      <c r="L3899" s="93"/>
      <c r="N3899" s="93"/>
      <c r="P3899" s="93"/>
    </row>
    <row r="3900" spans="2:16">
      <c r="B3900" s="93"/>
      <c r="C3900" s="93"/>
      <c r="D3900" s="93"/>
      <c r="F3900" s="93"/>
      <c r="H3900" s="93"/>
      <c r="J3900" s="93"/>
      <c r="L3900" s="93"/>
      <c r="N3900" s="93"/>
      <c r="P3900" s="93"/>
    </row>
    <row r="3901" spans="2:16">
      <c r="B3901" s="93"/>
      <c r="C3901" s="93"/>
      <c r="D3901" s="93"/>
      <c r="F3901" s="93"/>
      <c r="H3901" s="93"/>
      <c r="J3901" s="93"/>
      <c r="L3901" s="93"/>
      <c r="N3901" s="93"/>
      <c r="P3901" s="93"/>
    </row>
    <row r="3902" spans="2:16">
      <c r="B3902" s="93"/>
      <c r="C3902" s="93"/>
      <c r="D3902" s="93"/>
      <c r="F3902" s="93"/>
      <c r="H3902" s="93"/>
      <c r="J3902" s="93"/>
      <c r="L3902" s="93"/>
      <c r="N3902" s="93"/>
      <c r="P3902" s="93"/>
    </row>
    <row r="3903" spans="2:16">
      <c r="B3903" s="93"/>
      <c r="C3903" s="93"/>
      <c r="D3903" s="93"/>
      <c r="F3903" s="93"/>
      <c r="H3903" s="93"/>
      <c r="J3903" s="93"/>
      <c r="L3903" s="93"/>
      <c r="N3903" s="93"/>
      <c r="P3903" s="93"/>
    </row>
    <row r="3904" spans="2:16">
      <c r="B3904" s="93"/>
      <c r="C3904" s="93"/>
      <c r="D3904" s="93"/>
      <c r="F3904" s="93"/>
      <c r="H3904" s="93"/>
      <c r="J3904" s="93"/>
      <c r="L3904" s="93"/>
      <c r="N3904" s="93"/>
      <c r="P3904" s="93"/>
    </row>
    <row r="3905" spans="2:16">
      <c r="B3905" s="93"/>
      <c r="C3905" s="93"/>
      <c r="D3905" s="93"/>
      <c r="F3905" s="93"/>
      <c r="H3905" s="93"/>
      <c r="J3905" s="93"/>
      <c r="L3905" s="93"/>
      <c r="N3905" s="93"/>
      <c r="P3905" s="93"/>
    </row>
    <row r="3906" spans="2:16">
      <c r="B3906" s="93"/>
      <c r="C3906" s="93"/>
      <c r="D3906" s="93"/>
      <c r="F3906" s="93"/>
      <c r="H3906" s="93"/>
      <c r="J3906" s="93"/>
      <c r="L3906" s="93"/>
      <c r="N3906" s="93"/>
      <c r="P3906" s="93"/>
    </row>
    <row r="3907" spans="2:16">
      <c r="B3907" s="93"/>
      <c r="C3907" s="93"/>
      <c r="D3907" s="93"/>
      <c r="F3907" s="93"/>
      <c r="H3907" s="93"/>
      <c r="J3907" s="93"/>
      <c r="L3907" s="93"/>
      <c r="N3907" s="93"/>
      <c r="P3907" s="93"/>
    </row>
    <row r="3908" spans="2:16">
      <c r="B3908" s="93"/>
      <c r="C3908" s="93"/>
      <c r="D3908" s="93"/>
      <c r="F3908" s="93"/>
      <c r="H3908" s="93"/>
      <c r="J3908" s="93"/>
      <c r="L3908" s="93"/>
      <c r="N3908" s="93"/>
      <c r="P3908" s="93"/>
    </row>
    <row r="3909" spans="2:16">
      <c r="B3909" s="93"/>
      <c r="C3909" s="93"/>
      <c r="D3909" s="93"/>
      <c r="F3909" s="93"/>
      <c r="H3909" s="93"/>
      <c r="J3909" s="93"/>
      <c r="L3909" s="93"/>
      <c r="N3909" s="93"/>
      <c r="P3909" s="93"/>
    </row>
    <row r="3910" spans="2:16">
      <c r="B3910" s="93"/>
      <c r="C3910" s="93"/>
      <c r="D3910" s="93"/>
      <c r="F3910" s="93"/>
      <c r="H3910" s="93"/>
      <c r="J3910" s="93"/>
      <c r="L3910" s="93"/>
      <c r="N3910" s="93"/>
      <c r="P3910" s="93"/>
    </row>
    <row r="3911" spans="2:16">
      <c r="B3911" s="93"/>
      <c r="C3911" s="93"/>
      <c r="D3911" s="93"/>
      <c r="F3911" s="93"/>
      <c r="H3911" s="93"/>
      <c r="J3911" s="93"/>
      <c r="L3911" s="93"/>
      <c r="N3911" s="93"/>
      <c r="P3911" s="93"/>
    </row>
    <row r="3912" spans="2:16">
      <c r="B3912" s="93"/>
      <c r="C3912" s="93"/>
      <c r="D3912" s="93"/>
      <c r="F3912" s="93"/>
      <c r="H3912" s="93"/>
      <c r="J3912" s="93"/>
      <c r="L3912" s="93"/>
      <c r="N3912" s="93"/>
      <c r="P3912" s="93"/>
    </row>
    <row r="3913" spans="2:16">
      <c r="B3913" s="93"/>
      <c r="C3913" s="93"/>
      <c r="D3913" s="93"/>
      <c r="F3913" s="93"/>
      <c r="H3913" s="93"/>
      <c r="J3913" s="93"/>
      <c r="L3913" s="93"/>
      <c r="N3913" s="93"/>
      <c r="P3913" s="93"/>
    </row>
    <row r="3914" spans="2:16">
      <c r="B3914" s="93"/>
      <c r="C3914" s="93"/>
      <c r="D3914" s="93"/>
      <c r="F3914" s="93"/>
      <c r="H3914" s="93"/>
      <c r="J3914" s="93"/>
      <c r="L3914" s="93"/>
      <c r="N3914" s="93"/>
      <c r="P3914" s="93"/>
    </row>
    <row r="3915" spans="2:16">
      <c r="B3915" s="93"/>
      <c r="C3915" s="93"/>
      <c r="D3915" s="93"/>
      <c r="F3915" s="93"/>
      <c r="H3915" s="93"/>
      <c r="J3915" s="93"/>
      <c r="L3915" s="93"/>
      <c r="N3915" s="93"/>
      <c r="P3915" s="93"/>
    </row>
    <row r="3916" spans="2:16">
      <c r="B3916" s="93"/>
      <c r="C3916" s="93"/>
      <c r="D3916" s="93"/>
      <c r="F3916" s="93"/>
      <c r="H3916" s="93"/>
      <c r="J3916" s="93"/>
      <c r="L3916" s="93"/>
      <c r="N3916" s="93"/>
      <c r="P3916" s="93"/>
    </row>
    <row r="3917" spans="2:16">
      <c r="B3917" s="93"/>
      <c r="C3917" s="93"/>
      <c r="D3917" s="93"/>
      <c r="F3917" s="93"/>
      <c r="H3917" s="93"/>
      <c r="J3917" s="93"/>
      <c r="L3917" s="93"/>
      <c r="N3917" s="93"/>
      <c r="P3917" s="93"/>
    </row>
    <row r="3918" spans="2:16">
      <c r="B3918" s="93"/>
      <c r="C3918" s="93"/>
      <c r="D3918" s="93"/>
      <c r="F3918" s="93"/>
      <c r="H3918" s="93"/>
      <c r="J3918" s="93"/>
      <c r="L3918" s="93"/>
      <c r="N3918" s="93"/>
      <c r="P3918" s="93"/>
    </row>
    <row r="3919" spans="2:16">
      <c r="B3919" s="93"/>
      <c r="C3919" s="93"/>
      <c r="D3919" s="93"/>
      <c r="F3919" s="93"/>
      <c r="H3919" s="93"/>
      <c r="J3919" s="93"/>
      <c r="L3919" s="93"/>
      <c r="N3919" s="93"/>
      <c r="P3919" s="93"/>
    </row>
    <row r="3920" spans="2:16">
      <c r="B3920" s="93"/>
      <c r="C3920" s="93"/>
      <c r="D3920" s="93"/>
      <c r="F3920" s="93"/>
      <c r="H3920" s="93"/>
      <c r="J3920" s="93"/>
      <c r="L3920" s="93"/>
      <c r="N3920" s="93"/>
      <c r="P3920" s="93"/>
    </row>
    <row r="3921" spans="2:16">
      <c r="B3921" s="93"/>
      <c r="C3921" s="93"/>
      <c r="D3921" s="93"/>
      <c r="F3921" s="93"/>
      <c r="H3921" s="93"/>
      <c r="J3921" s="93"/>
      <c r="L3921" s="93"/>
      <c r="N3921" s="93"/>
      <c r="P3921" s="93"/>
    </row>
    <row r="3922" spans="2:16">
      <c r="B3922" s="93"/>
      <c r="C3922" s="93"/>
      <c r="D3922" s="93"/>
      <c r="F3922" s="93"/>
      <c r="H3922" s="93"/>
      <c r="J3922" s="93"/>
      <c r="L3922" s="93"/>
      <c r="N3922" s="93"/>
      <c r="P3922" s="93"/>
    </row>
    <row r="3923" spans="2:16">
      <c r="B3923" s="93"/>
      <c r="C3923" s="93"/>
      <c r="D3923" s="93"/>
      <c r="F3923" s="93"/>
      <c r="H3923" s="93"/>
      <c r="J3923" s="93"/>
      <c r="L3923" s="93"/>
      <c r="N3923" s="93"/>
      <c r="P3923" s="93"/>
    </row>
    <row r="3924" spans="2:16">
      <c r="B3924" s="93"/>
      <c r="C3924" s="93"/>
      <c r="D3924" s="93"/>
      <c r="F3924" s="93"/>
      <c r="H3924" s="93"/>
      <c r="J3924" s="93"/>
      <c r="L3924" s="93"/>
      <c r="N3924" s="93"/>
      <c r="P3924" s="93"/>
    </row>
    <row r="3925" spans="2:16">
      <c r="B3925" s="93"/>
      <c r="C3925" s="93"/>
      <c r="D3925" s="93"/>
      <c r="F3925" s="93"/>
      <c r="H3925" s="93"/>
      <c r="J3925" s="93"/>
      <c r="L3925" s="93"/>
      <c r="N3925" s="93"/>
      <c r="P3925" s="93"/>
    </row>
    <row r="3926" spans="2:16">
      <c r="B3926" s="93"/>
      <c r="C3926" s="93"/>
      <c r="D3926" s="93"/>
      <c r="F3926" s="93"/>
      <c r="H3926" s="93"/>
      <c r="J3926" s="93"/>
      <c r="L3926" s="93"/>
      <c r="N3926" s="93"/>
      <c r="P3926" s="93"/>
    </row>
    <row r="3927" spans="2:16">
      <c r="B3927" s="93"/>
      <c r="C3927" s="93"/>
      <c r="D3927" s="93"/>
      <c r="F3927" s="93"/>
      <c r="H3927" s="93"/>
      <c r="J3927" s="93"/>
      <c r="L3927" s="93"/>
      <c r="N3927" s="93"/>
      <c r="P3927" s="93"/>
    </row>
    <row r="3928" spans="2:16">
      <c r="B3928" s="93"/>
      <c r="C3928" s="93"/>
      <c r="D3928" s="93"/>
      <c r="F3928" s="93"/>
      <c r="H3928" s="93"/>
      <c r="J3928" s="93"/>
      <c r="L3928" s="93"/>
      <c r="N3928" s="93"/>
      <c r="P3928" s="93"/>
    </row>
    <row r="3929" spans="2:16">
      <c r="B3929" s="93"/>
      <c r="C3929" s="93"/>
      <c r="D3929" s="93"/>
      <c r="F3929" s="93"/>
      <c r="H3929" s="93"/>
      <c r="J3929" s="93"/>
      <c r="L3929" s="93"/>
      <c r="N3929" s="93"/>
      <c r="P3929" s="93"/>
    </row>
    <row r="3930" spans="2:16">
      <c r="B3930" s="93"/>
      <c r="C3930" s="93"/>
      <c r="D3930" s="93"/>
      <c r="F3930" s="93"/>
      <c r="H3930" s="93"/>
      <c r="J3930" s="93"/>
      <c r="L3930" s="93"/>
      <c r="N3930" s="93"/>
      <c r="P3930" s="93"/>
    </row>
    <row r="3931" spans="2:16">
      <c r="B3931" s="93"/>
      <c r="C3931" s="93"/>
      <c r="D3931" s="93"/>
      <c r="F3931" s="93"/>
      <c r="H3931" s="93"/>
      <c r="J3931" s="93"/>
      <c r="L3931" s="93"/>
      <c r="N3931" s="93"/>
      <c r="P3931" s="93"/>
    </row>
    <row r="3932" spans="2:16">
      <c r="B3932" s="93"/>
      <c r="C3932" s="93"/>
      <c r="D3932" s="93"/>
      <c r="F3932" s="93"/>
      <c r="H3932" s="93"/>
      <c r="J3932" s="93"/>
      <c r="L3932" s="93"/>
      <c r="N3932" s="93"/>
      <c r="P3932" s="93"/>
    </row>
    <row r="3933" spans="2:16">
      <c r="B3933" s="93"/>
      <c r="C3933" s="93"/>
      <c r="D3933" s="93"/>
      <c r="F3933" s="93"/>
      <c r="H3933" s="93"/>
      <c r="J3933" s="93"/>
      <c r="L3933" s="93"/>
      <c r="N3933" s="93"/>
      <c r="P3933" s="93"/>
    </row>
    <row r="3934" spans="2:16">
      <c r="B3934" s="93"/>
      <c r="C3934" s="93"/>
      <c r="D3934" s="93"/>
      <c r="F3934" s="93"/>
      <c r="H3934" s="93"/>
      <c r="J3934" s="93"/>
      <c r="L3934" s="93"/>
      <c r="N3934" s="93"/>
      <c r="P3934" s="93"/>
    </row>
    <row r="3935" spans="2:16">
      <c r="B3935" s="93"/>
      <c r="C3935" s="93"/>
      <c r="D3935" s="93"/>
      <c r="F3935" s="93"/>
      <c r="H3935" s="93"/>
      <c r="J3935" s="93"/>
      <c r="L3935" s="93"/>
      <c r="N3935" s="93"/>
      <c r="P3935" s="93"/>
    </row>
    <row r="3936" spans="2:16">
      <c r="B3936" s="93"/>
      <c r="C3936" s="93"/>
      <c r="D3936" s="93"/>
      <c r="F3936" s="93"/>
      <c r="H3936" s="93"/>
      <c r="J3936" s="93"/>
      <c r="L3936" s="93"/>
      <c r="N3936" s="93"/>
      <c r="P3936" s="93"/>
    </row>
    <row r="3937" spans="2:16">
      <c r="B3937" s="93"/>
      <c r="C3937" s="93"/>
      <c r="D3937" s="93"/>
      <c r="F3937" s="93"/>
      <c r="H3937" s="93"/>
      <c r="J3937" s="93"/>
      <c r="L3937" s="93"/>
      <c r="N3937" s="93"/>
      <c r="P3937" s="93"/>
    </row>
    <row r="3938" spans="2:16">
      <c r="B3938" s="93"/>
      <c r="C3938" s="93"/>
      <c r="D3938" s="93"/>
      <c r="F3938" s="93"/>
      <c r="H3938" s="93"/>
      <c r="J3938" s="93"/>
      <c r="L3938" s="93"/>
      <c r="N3938" s="93"/>
      <c r="P3938" s="93"/>
    </row>
    <row r="3939" spans="2:16">
      <c r="B3939" s="93"/>
      <c r="C3939" s="93"/>
      <c r="D3939" s="93"/>
      <c r="F3939" s="93"/>
      <c r="H3939" s="93"/>
      <c r="J3939" s="93"/>
      <c r="L3939" s="93"/>
      <c r="N3939" s="93"/>
      <c r="P3939" s="93"/>
    </row>
    <row r="3940" spans="2:16">
      <c r="B3940" s="93"/>
      <c r="C3940" s="93"/>
      <c r="D3940" s="93"/>
      <c r="F3940" s="93"/>
      <c r="H3940" s="93"/>
      <c r="J3940" s="93"/>
      <c r="L3940" s="93"/>
      <c r="N3940" s="93"/>
      <c r="P3940" s="93"/>
    </row>
    <row r="3941" spans="2:16">
      <c r="B3941" s="93"/>
      <c r="C3941" s="93"/>
      <c r="D3941" s="93"/>
      <c r="F3941" s="93"/>
      <c r="H3941" s="93"/>
      <c r="J3941" s="93"/>
      <c r="L3941" s="93"/>
      <c r="N3941" s="93"/>
      <c r="P3941" s="93"/>
    </row>
    <row r="3942" spans="2:16">
      <c r="B3942" s="93"/>
      <c r="C3942" s="93"/>
      <c r="D3942" s="93"/>
      <c r="F3942" s="93"/>
      <c r="H3942" s="93"/>
      <c r="J3942" s="93"/>
      <c r="L3942" s="93"/>
      <c r="N3942" s="93"/>
      <c r="P3942" s="93"/>
    </row>
    <row r="3943" spans="2:16">
      <c r="B3943" s="93"/>
      <c r="C3943" s="93"/>
      <c r="D3943" s="93"/>
      <c r="F3943" s="93"/>
      <c r="H3943" s="93"/>
      <c r="J3943" s="93"/>
      <c r="L3943" s="93"/>
      <c r="N3943" s="93"/>
      <c r="P3943" s="93"/>
    </row>
    <row r="3944" spans="2:16">
      <c r="B3944" s="93"/>
      <c r="C3944" s="93"/>
      <c r="D3944" s="93"/>
      <c r="F3944" s="93"/>
      <c r="H3944" s="93"/>
      <c r="J3944" s="93"/>
      <c r="L3944" s="93"/>
      <c r="N3944" s="93"/>
      <c r="P3944" s="93"/>
    </row>
    <row r="3945" spans="2:16">
      <c r="B3945" s="93"/>
      <c r="C3945" s="93"/>
      <c r="D3945" s="93"/>
      <c r="F3945" s="93"/>
      <c r="H3945" s="93"/>
      <c r="J3945" s="93"/>
      <c r="L3945" s="93"/>
      <c r="N3945" s="93"/>
      <c r="P3945" s="93"/>
    </row>
    <row r="3946" spans="2:16">
      <c r="B3946" s="93"/>
      <c r="C3946" s="93"/>
      <c r="D3946" s="93"/>
      <c r="F3946" s="93"/>
      <c r="H3946" s="93"/>
      <c r="J3946" s="93"/>
      <c r="L3946" s="93"/>
      <c r="N3946" s="93"/>
      <c r="P3946" s="93"/>
    </row>
    <row r="3947" spans="2:16">
      <c r="B3947" s="93"/>
      <c r="C3947" s="93"/>
      <c r="D3947" s="93"/>
      <c r="F3947" s="93"/>
      <c r="H3947" s="93"/>
      <c r="J3947" s="93"/>
      <c r="L3947" s="93"/>
      <c r="N3947" s="93"/>
      <c r="P3947" s="93"/>
    </row>
    <row r="3948" spans="2:16">
      <c r="B3948" s="93"/>
      <c r="C3948" s="93"/>
      <c r="D3948" s="93"/>
      <c r="F3948" s="93"/>
      <c r="H3948" s="93"/>
      <c r="J3948" s="93"/>
      <c r="L3948" s="93"/>
      <c r="N3948" s="93"/>
      <c r="P3948" s="93"/>
    </row>
    <row r="3949" spans="2:16">
      <c r="B3949" s="93"/>
      <c r="C3949" s="93"/>
      <c r="D3949" s="93"/>
      <c r="F3949" s="93"/>
      <c r="H3949" s="93"/>
      <c r="J3949" s="93"/>
      <c r="L3949" s="93"/>
      <c r="N3949" s="93"/>
      <c r="P3949" s="93"/>
    </row>
    <row r="3950" spans="2:16">
      <c r="B3950" s="93"/>
      <c r="C3950" s="93"/>
      <c r="D3950" s="93"/>
      <c r="F3950" s="93"/>
      <c r="H3950" s="93"/>
      <c r="J3950" s="93"/>
      <c r="L3950" s="93"/>
      <c r="N3950" s="93"/>
      <c r="P3950" s="93"/>
    </row>
    <row r="3951" spans="2:16">
      <c r="B3951" s="93"/>
      <c r="C3951" s="93"/>
      <c r="D3951" s="93"/>
      <c r="F3951" s="93"/>
      <c r="H3951" s="93"/>
      <c r="J3951" s="93"/>
      <c r="L3951" s="93"/>
      <c r="N3951" s="93"/>
      <c r="P3951" s="93"/>
    </row>
    <row r="3952" spans="2:16">
      <c r="B3952" s="93"/>
      <c r="C3952" s="93"/>
      <c r="D3952" s="93"/>
      <c r="F3952" s="93"/>
      <c r="H3952" s="93"/>
      <c r="J3952" s="93"/>
      <c r="L3952" s="93"/>
      <c r="N3952" s="93"/>
      <c r="P3952" s="93"/>
    </row>
    <row r="3953" spans="2:16">
      <c r="B3953" s="93"/>
      <c r="C3953" s="93"/>
      <c r="D3953" s="93"/>
      <c r="F3953" s="93"/>
      <c r="H3953" s="93"/>
      <c r="J3953" s="93"/>
      <c r="L3953" s="93"/>
      <c r="N3953" s="93"/>
      <c r="P3953" s="93"/>
    </row>
    <row r="3954" spans="2:16">
      <c r="B3954" s="93"/>
      <c r="C3954" s="93"/>
      <c r="D3954" s="93"/>
      <c r="F3954" s="93"/>
      <c r="H3954" s="93"/>
      <c r="J3954" s="93"/>
      <c r="L3954" s="93"/>
      <c r="N3954" s="93"/>
      <c r="P3954" s="93"/>
    </row>
    <row r="3955" spans="2:16">
      <c r="B3955" s="93"/>
      <c r="C3955" s="93"/>
      <c r="D3955" s="93"/>
      <c r="F3955" s="93"/>
      <c r="H3955" s="93"/>
      <c r="J3955" s="93"/>
      <c r="L3955" s="93"/>
      <c r="N3955" s="93"/>
      <c r="P3955" s="93"/>
    </row>
    <row r="3956" spans="2:16">
      <c r="B3956" s="93"/>
      <c r="C3956" s="93"/>
      <c r="D3956" s="93"/>
      <c r="F3956" s="93"/>
      <c r="H3956" s="93"/>
      <c r="J3956" s="93"/>
      <c r="L3956" s="93"/>
      <c r="N3956" s="93"/>
      <c r="P3956" s="93"/>
    </row>
    <row r="3957" spans="2:16">
      <c r="B3957" s="93"/>
      <c r="C3957" s="93"/>
      <c r="D3957" s="93"/>
      <c r="F3957" s="93"/>
      <c r="H3957" s="93"/>
      <c r="J3957" s="93"/>
      <c r="L3957" s="93"/>
      <c r="N3957" s="93"/>
      <c r="P3957" s="93"/>
    </row>
    <row r="3958" spans="2:16">
      <c r="B3958" s="93"/>
      <c r="C3958" s="93"/>
      <c r="D3958" s="93"/>
      <c r="F3958" s="93"/>
      <c r="H3958" s="93"/>
      <c r="J3958" s="93"/>
      <c r="L3958" s="93"/>
      <c r="N3958" s="93"/>
      <c r="P3958" s="93"/>
    </row>
    <row r="3959" spans="2:16">
      <c r="B3959" s="93"/>
      <c r="C3959" s="93"/>
      <c r="D3959" s="93"/>
      <c r="F3959" s="93"/>
      <c r="H3959" s="93"/>
      <c r="J3959" s="93"/>
      <c r="L3959" s="93"/>
      <c r="N3959" s="93"/>
      <c r="P3959" s="93"/>
    </row>
    <row r="3960" spans="2:16">
      <c r="B3960" s="93"/>
      <c r="C3960" s="93"/>
      <c r="D3960" s="93"/>
      <c r="F3960" s="93"/>
      <c r="H3960" s="93"/>
      <c r="J3960" s="93"/>
      <c r="L3960" s="93"/>
      <c r="N3960" s="93"/>
      <c r="P3960" s="93"/>
    </row>
    <row r="3961" spans="2:16">
      <c r="B3961" s="93"/>
      <c r="C3961" s="93"/>
      <c r="D3961" s="93"/>
      <c r="F3961" s="93"/>
      <c r="H3961" s="93"/>
      <c r="J3961" s="93"/>
      <c r="L3961" s="93"/>
      <c r="N3961" s="93"/>
      <c r="P3961" s="93"/>
    </row>
    <row r="3962" spans="2:16">
      <c r="B3962" s="93"/>
      <c r="C3962" s="93"/>
      <c r="D3962" s="93"/>
      <c r="F3962" s="93"/>
      <c r="H3962" s="93"/>
      <c r="J3962" s="93"/>
      <c r="L3962" s="93"/>
      <c r="N3962" s="93"/>
      <c r="P3962" s="93"/>
    </row>
    <row r="3963" spans="2:16">
      <c r="B3963" s="93"/>
      <c r="C3963" s="93"/>
      <c r="D3963" s="93"/>
      <c r="F3963" s="93"/>
      <c r="H3963" s="93"/>
      <c r="J3963" s="93"/>
      <c r="L3963" s="93"/>
      <c r="N3963" s="93"/>
      <c r="P3963" s="93"/>
    </row>
    <row r="3964" spans="2:16">
      <c r="B3964" s="93"/>
      <c r="C3964" s="93"/>
      <c r="D3964" s="93"/>
      <c r="F3964" s="93"/>
      <c r="H3964" s="93"/>
      <c r="J3964" s="93"/>
      <c r="L3964" s="93"/>
      <c r="N3964" s="93"/>
      <c r="P3964" s="93"/>
    </row>
    <row r="3965" spans="2:16">
      <c r="B3965" s="93"/>
      <c r="C3965" s="93"/>
      <c r="D3965" s="93"/>
      <c r="F3965" s="93"/>
      <c r="H3965" s="93"/>
      <c r="J3965" s="93"/>
      <c r="L3965" s="93"/>
      <c r="N3965" s="93"/>
      <c r="P3965" s="93"/>
    </row>
    <row r="3966" spans="2:16">
      <c r="B3966" s="93"/>
      <c r="C3966" s="93"/>
      <c r="D3966" s="93"/>
      <c r="F3966" s="93"/>
      <c r="H3966" s="93"/>
      <c r="J3966" s="93"/>
      <c r="L3966" s="93"/>
      <c r="N3966" s="93"/>
      <c r="P3966" s="93"/>
    </row>
    <row r="3967" spans="2:16">
      <c r="B3967" s="93"/>
      <c r="C3967" s="93"/>
      <c r="D3967" s="93"/>
      <c r="F3967" s="93"/>
      <c r="H3967" s="93"/>
      <c r="J3967" s="93"/>
      <c r="L3967" s="93"/>
      <c r="N3967" s="93"/>
      <c r="P3967" s="93"/>
    </row>
    <row r="3968" spans="2:16">
      <c r="B3968" s="93"/>
      <c r="C3968" s="93"/>
      <c r="D3968" s="93"/>
      <c r="F3968" s="93"/>
      <c r="H3968" s="93"/>
      <c r="J3968" s="93"/>
      <c r="L3968" s="93"/>
      <c r="N3968" s="93"/>
      <c r="P3968" s="93"/>
    </row>
    <row r="3969" spans="2:16">
      <c r="B3969" s="93"/>
      <c r="C3969" s="93"/>
      <c r="D3969" s="93"/>
      <c r="F3969" s="93"/>
      <c r="H3969" s="93"/>
      <c r="J3969" s="93"/>
      <c r="L3969" s="93"/>
      <c r="N3969" s="93"/>
      <c r="P3969" s="93"/>
    </row>
    <row r="3970" spans="2:16">
      <c r="B3970" s="93"/>
      <c r="C3970" s="93"/>
      <c r="D3970" s="93"/>
      <c r="F3970" s="93"/>
      <c r="H3970" s="93"/>
      <c r="J3970" s="93"/>
      <c r="L3970" s="93"/>
      <c r="N3970" s="93"/>
      <c r="P3970" s="93"/>
    </row>
    <row r="3971" spans="2:16">
      <c r="B3971" s="93"/>
      <c r="C3971" s="93"/>
      <c r="D3971" s="93"/>
      <c r="F3971" s="93"/>
      <c r="H3971" s="93"/>
      <c r="J3971" s="93"/>
      <c r="L3971" s="93"/>
      <c r="N3971" s="93"/>
      <c r="P3971" s="93"/>
    </row>
    <row r="3972" spans="2:16">
      <c r="B3972" s="93"/>
      <c r="C3972" s="93"/>
      <c r="D3972" s="93"/>
      <c r="F3972" s="93"/>
      <c r="H3972" s="93"/>
      <c r="J3972" s="93"/>
      <c r="L3972" s="93"/>
      <c r="N3972" s="93"/>
      <c r="P3972" s="93"/>
    </row>
    <row r="3973" spans="2:16">
      <c r="B3973" s="93"/>
      <c r="C3973" s="93"/>
      <c r="D3973" s="93"/>
      <c r="F3973" s="93"/>
      <c r="H3973" s="93"/>
      <c r="J3973" s="93"/>
      <c r="L3973" s="93"/>
      <c r="N3973" s="93"/>
      <c r="P3973" s="93"/>
    </row>
    <row r="3974" spans="2:16">
      <c r="B3974" s="93"/>
      <c r="C3974" s="93"/>
      <c r="D3974" s="93"/>
      <c r="F3974" s="93"/>
      <c r="H3974" s="93"/>
      <c r="J3974" s="93"/>
      <c r="L3974" s="93"/>
      <c r="N3974" s="93"/>
      <c r="P3974" s="93"/>
    </row>
    <row r="3975" spans="2:16">
      <c r="B3975" s="93"/>
      <c r="C3975" s="93"/>
      <c r="D3975" s="93"/>
      <c r="F3975" s="93"/>
      <c r="H3975" s="93"/>
      <c r="J3975" s="93"/>
      <c r="L3975" s="93"/>
      <c r="N3975" s="93"/>
      <c r="P3975" s="93"/>
    </row>
    <row r="3976" spans="2:16">
      <c r="B3976" s="93"/>
      <c r="C3976" s="93"/>
      <c r="D3976" s="93"/>
      <c r="F3976" s="93"/>
      <c r="H3976" s="93"/>
      <c r="J3976" s="93"/>
      <c r="L3976" s="93"/>
      <c r="N3976" s="93"/>
      <c r="P3976" s="93"/>
    </row>
    <row r="3977" spans="2:16">
      <c r="B3977" s="93"/>
      <c r="C3977" s="93"/>
      <c r="D3977" s="93"/>
      <c r="F3977" s="93"/>
      <c r="H3977" s="93"/>
      <c r="J3977" s="93"/>
      <c r="L3977" s="93"/>
      <c r="N3977" s="93"/>
      <c r="P3977" s="93"/>
    </row>
    <row r="3978" spans="2:16">
      <c r="B3978" s="93"/>
      <c r="C3978" s="93"/>
      <c r="D3978" s="93"/>
      <c r="F3978" s="93"/>
      <c r="H3978" s="93"/>
      <c r="J3978" s="93"/>
      <c r="L3978" s="93"/>
      <c r="N3978" s="93"/>
      <c r="P3978" s="93"/>
    </row>
    <row r="3979" spans="2:16">
      <c r="B3979" s="93"/>
      <c r="C3979" s="93"/>
      <c r="D3979" s="93"/>
      <c r="F3979" s="93"/>
      <c r="H3979" s="93"/>
      <c r="J3979" s="93"/>
      <c r="L3979" s="93"/>
      <c r="N3979" s="93"/>
      <c r="P3979" s="93"/>
    </row>
    <row r="3980" spans="2:16">
      <c r="B3980" s="93"/>
      <c r="C3980" s="93"/>
      <c r="D3980" s="93"/>
      <c r="F3980" s="93"/>
      <c r="H3980" s="93"/>
      <c r="J3980" s="93"/>
      <c r="L3980" s="93"/>
      <c r="N3980" s="93"/>
      <c r="P3980" s="93"/>
    </row>
    <row r="3981" spans="2:16">
      <c r="B3981" s="93"/>
      <c r="C3981" s="93"/>
      <c r="D3981" s="93"/>
      <c r="F3981" s="93"/>
      <c r="H3981" s="93"/>
      <c r="J3981" s="93"/>
      <c r="L3981" s="93"/>
      <c r="N3981" s="93"/>
      <c r="P3981" s="93"/>
    </row>
    <row r="3982" spans="2:16">
      <c r="B3982" s="93"/>
      <c r="C3982" s="93"/>
      <c r="D3982" s="93"/>
      <c r="F3982" s="93"/>
      <c r="H3982" s="93"/>
      <c r="J3982" s="93"/>
      <c r="L3982" s="93"/>
      <c r="N3982" s="93"/>
      <c r="P3982" s="93"/>
    </row>
    <row r="3983" spans="2:16">
      <c r="B3983" s="93"/>
      <c r="C3983" s="93"/>
      <c r="D3983" s="93"/>
      <c r="F3983" s="93"/>
      <c r="H3983" s="93"/>
      <c r="J3983" s="93"/>
      <c r="L3983" s="93"/>
      <c r="N3983" s="93"/>
      <c r="P3983" s="93"/>
    </row>
    <row r="3984" spans="2:16">
      <c r="B3984" s="93"/>
      <c r="C3984" s="93"/>
      <c r="D3984" s="93"/>
      <c r="F3984" s="93"/>
      <c r="H3984" s="93"/>
      <c r="J3984" s="93"/>
      <c r="L3984" s="93"/>
      <c r="N3984" s="93"/>
      <c r="P3984" s="93"/>
    </row>
    <row r="3985" spans="2:16">
      <c r="B3985" s="93"/>
      <c r="C3985" s="93"/>
      <c r="D3985" s="93"/>
      <c r="F3985" s="93"/>
      <c r="H3985" s="93"/>
      <c r="J3985" s="93"/>
      <c r="L3985" s="93"/>
      <c r="N3985" s="93"/>
      <c r="P3985" s="93"/>
    </row>
    <row r="3986" spans="2:16">
      <c r="B3986" s="93"/>
      <c r="C3986" s="93"/>
      <c r="D3986" s="93"/>
      <c r="F3986" s="93"/>
      <c r="H3986" s="93"/>
      <c r="J3986" s="93"/>
      <c r="L3986" s="93"/>
      <c r="N3986" s="93"/>
      <c r="P3986" s="93"/>
    </row>
    <row r="3987" spans="2:16">
      <c r="B3987" s="93"/>
      <c r="C3987" s="93"/>
      <c r="D3987" s="93"/>
      <c r="F3987" s="93"/>
      <c r="H3987" s="93"/>
      <c r="J3987" s="93"/>
      <c r="L3987" s="93"/>
      <c r="N3987" s="93"/>
      <c r="P3987" s="93"/>
    </row>
    <row r="3988" spans="2:16">
      <c r="B3988" s="93"/>
      <c r="C3988" s="93"/>
      <c r="D3988" s="93"/>
      <c r="F3988" s="93"/>
      <c r="H3988" s="93"/>
      <c r="J3988" s="93"/>
      <c r="L3988" s="93"/>
      <c r="N3988" s="93"/>
      <c r="P3988" s="93"/>
    </row>
    <row r="3989" spans="2:16">
      <c r="B3989" s="93"/>
      <c r="C3989" s="93"/>
      <c r="D3989" s="93"/>
      <c r="F3989" s="93"/>
      <c r="H3989" s="93"/>
      <c r="J3989" s="93"/>
      <c r="L3989" s="93"/>
      <c r="N3989" s="93"/>
      <c r="P3989" s="93"/>
    </row>
    <row r="3990" spans="2:16">
      <c r="B3990" s="93"/>
      <c r="C3990" s="93"/>
      <c r="D3990" s="93"/>
      <c r="F3990" s="93"/>
      <c r="H3990" s="93"/>
      <c r="J3990" s="93"/>
      <c r="L3990" s="93"/>
      <c r="N3990" s="93"/>
      <c r="P3990" s="93"/>
    </row>
    <row r="3991" spans="2:16">
      <c r="B3991" s="93"/>
      <c r="C3991" s="93"/>
      <c r="D3991" s="93"/>
      <c r="F3991" s="93"/>
      <c r="H3991" s="93"/>
      <c r="J3991" s="93"/>
      <c r="L3991" s="93"/>
      <c r="N3991" s="93"/>
      <c r="P3991" s="93"/>
    </row>
    <row r="3992" spans="2:16">
      <c r="B3992" s="93"/>
      <c r="C3992" s="93"/>
      <c r="D3992" s="93"/>
      <c r="F3992" s="93"/>
      <c r="H3992" s="93"/>
      <c r="J3992" s="93"/>
      <c r="L3992" s="93"/>
      <c r="N3992" s="93"/>
      <c r="P3992" s="93"/>
    </row>
    <row r="3993" spans="2:16">
      <c r="B3993" s="93"/>
      <c r="C3993" s="93"/>
      <c r="D3993" s="93"/>
      <c r="F3993" s="93"/>
      <c r="H3993" s="93"/>
      <c r="J3993" s="93"/>
      <c r="L3993" s="93"/>
      <c r="N3993" s="93"/>
      <c r="P3993" s="93"/>
    </row>
    <row r="3994" spans="2:16">
      <c r="B3994" s="93"/>
      <c r="C3994" s="93"/>
      <c r="D3994" s="93"/>
      <c r="F3994" s="93"/>
      <c r="H3994" s="93"/>
      <c r="J3994" s="93"/>
      <c r="L3994" s="93"/>
      <c r="N3994" s="93"/>
      <c r="P3994" s="93"/>
    </row>
    <row r="3995" spans="2:16">
      <c r="B3995" s="93"/>
      <c r="C3995" s="93"/>
      <c r="D3995" s="93"/>
      <c r="F3995" s="93"/>
      <c r="H3995" s="93"/>
      <c r="J3995" s="93"/>
      <c r="L3995" s="93"/>
      <c r="N3995" s="93"/>
      <c r="P3995" s="93"/>
    </row>
    <row r="3996" spans="2:16">
      <c r="B3996" s="93"/>
      <c r="C3996" s="93"/>
      <c r="D3996" s="93"/>
      <c r="F3996" s="93"/>
      <c r="H3996" s="93"/>
      <c r="J3996" s="93"/>
      <c r="L3996" s="93"/>
      <c r="N3996" s="93"/>
      <c r="P3996" s="93"/>
    </row>
    <row r="3997" spans="2:16">
      <c r="B3997" s="93"/>
      <c r="C3997" s="93"/>
      <c r="D3997" s="93"/>
      <c r="F3997" s="93"/>
      <c r="H3997" s="93"/>
      <c r="J3997" s="93"/>
      <c r="L3997" s="93"/>
      <c r="N3997" s="93"/>
      <c r="P3997" s="93"/>
    </row>
    <row r="3998" spans="2:16">
      <c r="B3998" s="93"/>
      <c r="C3998" s="93"/>
      <c r="D3998" s="93"/>
      <c r="F3998" s="93"/>
      <c r="H3998" s="93"/>
      <c r="J3998" s="93"/>
      <c r="L3998" s="93"/>
      <c r="N3998" s="93"/>
      <c r="P3998" s="93"/>
    </row>
    <row r="3999" spans="2:16">
      <c r="B3999" s="93"/>
      <c r="C3999" s="93"/>
      <c r="D3999" s="93"/>
      <c r="F3999" s="93"/>
      <c r="H3999" s="93"/>
      <c r="J3999" s="93"/>
      <c r="L3999" s="93"/>
      <c r="N3999" s="93"/>
      <c r="P3999" s="93"/>
    </row>
    <row r="4000" spans="2:16">
      <c r="B4000" s="93"/>
      <c r="C4000" s="93"/>
      <c r="D4000" s="93"/>
      <c r="F4000" s="93"/>
      <c r="H4000" s="93"/>
      <c r="J4000" s="93"/>
      <c r="L4000" s="93"/>
      <c r="N4000" s="93"/>
      <c r="P4000" s="93"/>
    </row>
    <row r="4001" spans="2:16">
      <c r="B4001" s="93"/>
      <c r="C4001" s="93"/>
      <c r="D4001" s="93"/>
      <c r="F4001" s="93"/>
      <c r="H4001" s="93"/>
      <c r="J4001" s="93"/>
      <c r="L4001" s="93"/>
      <c r="N4001" s="93"/>
      <c r="P4001" s="93"/>
    </row>
    <row r="4002" spans="2:16">
      <c r="B4002" s="93"/>
      <c r="C4002" s="93"/>
      <c r="D4002" s="93"/>
      <c r="F4002" s="93"/>
      <c r="H4002" s="93"/>
      <c r="J4002" s="93"/>
      <c r="L4002" s="93"/>
      <c r="N4002" s="93"/>
      <c r="P4002" s="93"/>
    </row>
    <row r="4003" spans="2:16">
      <c r="B4003" s="93"/>
      <c r="C4003" s="93"/>
      <c r="D4003" s="93"/>
      <c r="F4003" s="93"/>
      <c r="H4003" s="93"/>
      <c r="J4003" s="93"/>
      <c r="L4003" s="93"/>
      <c r="N4003" s="93"/>
      <c r="P4003" s="93"/>
    </row>
    <row r="4004" spans="2:16">
      <c r="B4004" s="93"/>
      <c r="C4004" s="93"/>
      <c r="D4004" s="93"/>
      <c r="F4004" s="93"/>
      <c r="H4004" s="93"/>
      <c r="J4004" s="93"/>
      <c r="L4004" s="93"/>
      <c r="N4004" s="93"/>
      <c r="P4004" s="93"/>
    </row>
    <row r="4005" spans="2:16">
      <c r="B4005" s="93"/>
      <c r="C4005" s="93"/>
      <c r="D4005" s="93"/>
      <c r="F4005" s="93"/>
      <c r="H4005" s="93"/>
      <c r="J4005" s="93"/>
      <c r="L4005" s="93"/>
      <c r="N4005" s="93"/>
      <c r="P4005" s="93"/>
    </row>
    <row r="4006" spans="2:16">
      <c r="B4006" s="93"/>
      <c r="C4006" s="93"/>
      <c r="D4006" s="93"/>
      <c r="F4006" s="93"/>
      <c r="H4006" s="93"/>
      <c r="J4006" s="93"/>
      <c r="L4006" s="93"/>
      <c r="N4006" s="93"/>
      <c r="P4006" s="93"/>
    </row>
    <row r="4007" spans="2:16">
      <c r="B4007" s="93"/>
      <c r="C4007" s="93"/>
      <c r="D4007" s="93"/>
      <c r="F4007" s="93"/>
      <c r="H4007" s="93"/>
      <c r="J4007" s="93"/>
      <c r="L4007" s="93"/>
      <c r="N4007" s="93"/>
      <c r="P4007" s="93"/>
    </row>
    <row r="4008" spans="2:16">
      <c r="B4008" s="93"/>
      <c r="C4008" s="93"/>
      <c r="D4008" s="93"/>
      <c r="F4008" s="93"/>
      <c r="H4008" s="93"/>
      <c r="J4008" s="93"/>
      <c r="L4008" s="93"/>
      <c r="N4008" s="93"/>
      <c r="P4008" s="93"/>
    </row>
    <row r="4009" spans="2:16">
      <c r="B4009" s="93"/>
      <c r="C4009" s="93"/>
      <c r="D4009" s="93"/>
      <c r="F4009" s="93"/>
      <c r="H4009" s="93"/>
      <c r="J4009" s="93"/>
      <c r="L4009" s="93"/>
      <c r="N4009" s="93"/>
      <c r="P4009" s="93"/>
    </row>
    <row r="4010" spans="2:16">
      <c r="B4010" s="93"/>
      <c r="C4010" s="93"/>
      <c r="D4010" s="93"/>
      <c r="F4010" s="93"/>
      <c r="H4010" s="93"/>
      <c r="J4010" s="93"/>
      <c r="L4010" s="93"/>
      <c r="N4010" s="93"/>
      <c r="P4010" s="93"/>
    </row>
    <row r="4011" spans="2:16">
      <c r="B4011" s="93"/>
      <c r="C4011" s="93"/>
      <c r="D4011" s="93"/>
      <c r="F4011" s="93"/>
      <c r="H4011" s="93"/>
      <c r="J4011" s="93"/>
      <c r="L4011" s="93"/>
      <c r="N4011" s="93"/>
      <c r="P4011" s="93"/>
    </row>
    <row r="4012" spans="2:16">
      <c r="B4012" s="93"/>
      <c r="C4012" s="93"/>
      <c r="D4012" s="93"/>
      <c r="F4012" s="93"/>
      <c r="H4012" s="93"/>
      <c r="J4012" s="93"/>
      <c r="L4012" s="93"/>
      <c r="N4012" s="93"/>
      <c r="P4012" s="93"/>
    </row>
    <row r="4013" spans="2:16">
      <c r="B4013" s="93"/>
      <c r="C4013" s="93"/>
      <c r="D4013" s="93"/>
      <c r="F4013" s="93"/>
      <c r="H4013" s="93"/>
      <c r="J4013" s="93"/>
      <c r="L4013" s="93"/>
      <c r="N4013" s="93"/>
      <c r="P4013" s="93"/>
    </row>
    <row r="4014" spans="2:16">
      <c r="B4014" s="93"/>
      <c r="C4014" s="93"/>
      <c r="D4014" s="93"/>
      <c r="F4014" s="93"/>
      <c r="H4014" s="93"/>
      <c r="J4014" s="93"/>
      <c r="L4014" s="93"/>
      <c r="N4014" s="93"/>
      <c r="P4014" s="93"/>
    </row>
    <row r="4015" spans="2:16">
      <c r="B4015" s="93"/>
      <c r="C4015" s="93"/>
      <c r="D4015" s="93"/>
      <c r="F4015" s="93"/>
      <c r="H4015" s="93"/>
      <c r="J4015" s="93"/>
      <c r="L4015" s="93"/>
      <c r="N4015" s="93"/>
      <c r="P4015" s="93"/>
    </row>
    <row r="4016" spans="2:16">
      <c r="B4016" s="93"/>
      <c r="C4016" s="93"/>
      <c r="D4016" s="93"/>
      <c r="F4016" s="93"/>
      <c r="H4016" s="93"/>
      <c r="J4016" s="93"/>
      <c r="L4016" s="93"/>
      <c r="N4016" s="93"/>
      <c r="P4016" s="93"/>
    </row>
    <row r="4017" spans="2:16">
      <c r="B4017" s="93"/>
      <c r="C4017" s="93"/>
      <c r="D4017" s="93"/>
      <c r="F4017" s="93"/>
      <c r="H4017" s="93"/>
      <c r="J4017" s="93"/>
      <c r="L4017" s="93"/>
      <c r="N4017" s="93"/>
      <c r="P4017" s="93"/>
    </row>
    <row r="4018" spans="2:16">
      <c r="B4018" s="93"/>
      <c r="C4018" s="93"/>
      <c r="D4018" s="93"/>
      <c r="F4018" s="93"/>
      <c r="H4018" s="93"/>
      <c r="J4018" s="93"/>
      <c r="L4018" s="93"/>
      <c r="N4018" s="93"/>
      <c r="P4018" s="93"/>
    </row>
    <row r="4019" spans="2:16">
      <c r="B4019" s="93"/>
      <c r="C4019" s="93"/>
      <c r="D4019" s="93"/>
      <c r="F4019" s="93"/>
      <c r="H4019" s="93"/>
      <c r="J4019" s="93"/>
      <c r="L4019" s="93"/>
      <c r="N4019" s="93"/>
      <c r="P4019" s="93"/>
    </row>
    <row r="4020" spans="2:16">
      <c r="B4020" s="93"/>
      <c r="C4020" s="93"/>
      <c r="D4020" s="93"/>
      <c r="F4020" s="93"/>
      <c r="H4020" s="93"/>
      <c r="J4020" s="93"/>
      <c r="L4020" s="93"/>
      <c r="N4020" s="93"/>
      <c r="P4020" s="93"/>
    </row>
    <row r="4021" spans="2:16">
      <c r="B4021" s="93"/>
      <c r="C4021" s="93"/>
      <c r="D4021" s="93"/>
      <c r="F4021" s="93"/>
      <c r="H4021" s="93"/>
      <c r="J4021" s="93"/>
      <c r="L4021" s="93"/>
      <c r="N4021" s="93"/>
      <c r="P4021" s="93"/>
    </row>
    <row r="4022" spans="2:16">
      <c r="B4022" s="93"/>
      <c r="C4022" s="93"/>
      <c r="D4022" s="93"/>
      <c r="F4022" s="93"/>
      <c r="H4022" s="93"/>
      <c r="J4022" s="93"/>
      <c r="L4022" s="93"/>
      <c r="N4022" s="93"/>
      <c r="P4022" s="93"/>
    </row>
    <row r="4023" spans="2:16">
      <c r="B4023" s="93"/>
      <c r="C4023" s="93"/>
      <c r="D4023" s="93"/>
      <c r="F4023" s="93"/>
      <c r="H4023" s="93"/>
      <c r="J4023" s="93"/>
      <c r="L4023" s="93"/>
      <c r="N4023" s="93"/>
      <c r="P4023" s="93"/>
    </row>
    <row r="4024" spans="2:16">
      <c r="B4024" s="93"/>
      <c r="C4024" s="93"/>
      <c r="D4024" s="93"/>
      <c r="F4024" s="93"/>
      <c r="H4024" s="93"/>
      <c r="J4024" s="93"/>
      <c r="L4024" s="93"/>
      <c r="N4024" s="93"/>
      <c r="P4024" s="93"/>
    </row>
    <row r="4025" spans="2:16">
      <c r="B4025" s="93"/>
      <c r="C4025" s="93"/>
      <c r="D4025" s="93"/>
      <c r="F4025" s="93"/>
      <c r="H4025" s="93"/>
      <c r="J4025" s="93"/>
      <c r="L4025" s="93"/>
      <c r="N4025" s="93"/>
      <c r="P4025" s="93"/>
    </row>
    <row r="4026" spans="2:16">
      <c r="B4026" s="93"/>
      <c r="C4026" s="93"/>
      <c r="D4026" s="93"/>
      <c r="F4026" s="93"/>
      <c r="H4026" s="93"/>
      <c r="J4026" s="93"/>
      <c r="L4026" s="93"/>
      <c r="N4026" s="93"/>
      <c r="P4026" s="93"/>
    </row>
    <row r="4027" spans="2:16">
      <c r="B4027" s="93"/>
      <c r="C4027" s="93"/>
      <c r="D4027" s="93"/>
      <c r="F4027" s="93"/>
      <c r="H4027" s="93"/>
      <c r="J4027" s="93"/>
      <c r="L4027" s="93"/>
      <c r="N4027" s="93"/>
      <c r="P4027" s="93"/>
    </row>
    <row r="4028" spans="2:16">
      <c r="B4028" s="93"/>
      <c r="C4028" s="93"/>
      <c r="D4028" s="93"/>
      <c r="F4028" s="93"/>
      <c r="H4028" s="93"/>
      <c r="J4028" s="93"/>
      <c r="L4028" s="93"/>
      <c r="N4028" s="93"/>
      <c r="P4028" s="93"/>
    </row>
    <row r="4029" spans="2:16">
      <c r="B4029" s="93"/>
      <c r="C4029" s="93"/>
      <c r="D4029" s="93"/>
      <c r="F4029" s="93"/>
      <c r="H4029" s="93"/>
      <c r="J4029" s="93"/>
      <c r="L4029" s="93"/>
      <c r="N4029" s="93"/>
      <c r="P4029" s="93"/>
    </row>
    <row r="4030" spans="2:16">
      <c r="B4030" s="93"/>
      <c r="C4030" s="93"/>
      <c r="D4030" s="93"/>
      <c r="F4030" s="93"/>
      <c r="H4030" s="93"/>
      <c r="J4030" s="93"/>
      <c r="L4030" s="93"/>
      <c r="N4030" s="93"/>
      <c r="P4030" s="93"/>
    </row>
    <row r="4031" spans="2:16">
      <c r="B4031" s="93"/>
      <c r="C4031" s="93"/>
      <c r="D4031" s="93"/>
      <c r="F4031" s="93"/>
      <c r="H4031" s="93"/>
      <c r="J4031" s="93"/>
      <c r="L4031" s="93"/>
      <c r="N4031" s="93"/>
      <c r="P4031" s="93"/>
    </row>
    <row r="4032" spans="2:16">
      <c r="B4032" s="93"/>
      <c r="C4032" s="93"/>
      <c r="D4032" s="93"/>
      <c r="F4032" s="93"/>
      <c r="H4032" s="93"/>
      <c r="J4032" s="93"/>
      <c r="L4032" s="93"/>
      <c r="N4032" s="93"/>
      <c r="P4032" s="93"/>
    </row>
    <row r="4033" spans="2:16">
      <c r="B4033" s="93"/>
      <c r="C4033" s="93"/>
      <c r="D4033" s="93"/>
      <c r="F4033" s="93"/>
      <c r="H4033" s="93"/>
      <c r="J4033" s="93"/>
      <c r="L4033" s="93"/>
      <c r="N4033" s="93"/>
      <c r="P4033" s="93"/>
    </row>
    <row r="4034" spans="2:16">
      <c r="B4034" s="93"/>
      <c r="C4034" s="93"/>
      <c r="D4034" s="93"/>
      <c r="F4034" s="93"/>
      <c r="H4034" s="93"/>
      <c r="J4034" s="93"/>
      <c r="L4034" s="93"/>
      <c r="N4034" s="93"/>
      <c r="P4034" s="93"/>
    </row>
    <row r="4035" spans="2:16">
      <c r="B4035" s="93"/>
      <c r="C4035" s="93"/>
      <c r="D4035" s="93"/>
      <c r="F4035" s="93"/>
      <c r="H4035" s="93"/>
      <c r="J4035" s="93"/>
      <c r="L4035" s="93"/>
      <c r="N4035" s="93"/>
      <c r="P4035" s="93"/>
    </row>
    <row r="4036" spans="2:16">
      <c r="B4036" s="93"/>
      <c r="C4036" s="93"/>
      <c r="D4036" s="93"/>
      <c r="F4036" s="93"/>
      <c r="H4036" s="93"/>
      <c r="J4036" s="93"/>
      <c r="L4036" s="93"/>
      <c r="N4036" s="93"/>
      <c r="P4036" s="93"/>
    </row>
    <row r="4037" spans="2:16">
      <c r="B4037" s="93"/>
      <c r="C4037" s="93"/>
      <c r="D4037" s="93"/>
      <c r="F4037" s="93"/>
      <c r="H4037" s="93"/>
      <c r="J4037" s="93"/>
      <c r="L4037" s="93"/>
      <c r="N4037" s="93"/>
      <c r="P4037" s="93"/>
    </row>
    <row r="4038" spans="2:16">
      <c r="B4038" s="93"/>
      <c r="C4038" s="93"/>
      <c r="D4038" s="93"/>
      <c r="F4038" s="93"/>
      <c r="H4038" s="93"/>
      <c r="J4038" s="93"/>
      <c r="L4038" s="93"/>
      <c r="N4038" s="93"/>
      <c r="P4038" s="93"/>
    </row>
    <row r="4039" spans="2:16">
      <c r="B4039" s="93"/>
      <c r="C4039" s="93"/>
      <c r="D4039" s="93"/>
      <c r="F4039" s="93"/>
      <c r="H4039" s="93"/>
      <c r="J4039" s="93"/>
      <c r="L4039" s="93"/>
      <c r="N4039" s="93"/>
      <c r="P4039" s="93"/>
    </row>
    <row r="4040" spans="2:16">
      <c r="B4040" s="93"/>
      <c r="C4040" s="93"/>
      <c r="D4040" s="93"/>
      <c r="F4040" s="93"/>
      <c r="H4040" s="93"/>
      <c r="J4040" s="93"/>
      <c r="L4040" s="93"/>
      <c r="N4040" s="93"/>
      <c r="P4040" s="93"/>
    </row>
    <row r="4041" spans="2:16">
      <c r="B4041" s="93"/>
      <c r="C4041" s="93"/>
      <c r="D4041" s="93"/>
      <c r="F4041" s="93"/>
      <c r="H4041" s="93"/>
      <c r="J4041" s="93"/>
      <c r="L4041" s="93"/>
      <c r="N4041" s="93"/>
      <c r="P4041" s="93"/>
    </row>
    <row r="4042" spans="2:16">
      <c r="B4042" s="93"/>
      <c r="C4042" s="93"/>
      <c r="D4042" s="93"/>
      <c r="F4042" s="93"/>
      <c r="H4042" s="93"/>
      <c r="J4042" s="93"/>
      <c r="L4042" s="93"/>
      <c r="N4042" s="93"/>
      <c r="P4042" s="93"/>
    </row>
    <row r="4043" spans="2:16">
      <c r="B4043" s="93"/>
      <c r="C4043" s="93"/>
      <c r="D4043" s="93"/>
      <c r="F4043" s="93"/>
      <c r="H4043" s="93"/>
      <c r="J4043" s="93"/>
      <c r="L4043" s="93"/>
      <c r="N4043" s="93"/>
      <c r="P4043" s="93"/>
    </row>
    <row r="4044" spans="2:16">
      <c r="B4044" s="93"/>
      <c r="C4044" s="93"/>
      <c r="D4044" s="93"/>
      <c r="F4044" s="93"/>
      <c r="H4044" s="93"/>
      <c r="J4044" s="93"/>
      <c r="L4044" s="93"/>
      <c r="N4044" s="93"/>
      <c r="P4044" s="93"/>
    </row>
    <row r="4045" spans="2:16">
      <c r="B4045" s="93"/>
      <c r="C4045" s="93"/>
      <c r="D4045" s="93"/>
      <c r="F4045" s="93"/>
      <c r="H4045" s="93"/>
      <c r="J4045" s="93"/>
      <c r="L4045" s="93"/>
      <c r="N4045" s="93"/>
      <c r="P4045" s="93"/>
    </row>
    <row r="4046" spans="2:16">
      <c r="B4046" s="93"/>
      <c r="C4046" s="93"/>
      <c r="D4046" s="93"/>
      <c r="F4046" s="93"/>
      <c r="H4046" s="93"/>
      <c r="J4046" s="93"/>
      <c r="L4046" s="93"/>
      <c r="N4046" s="93"/>
      <c r="P4046" s="93"/>
    </row>
    <row r="4047" spans="2:16">
      <c r="B4047" s="93"/>
      <c r="C4047" s="93"/>
      <c r="D4047" s="93"/>
      <c r="F4047" s="93"/>
      <c r="H4047" s="93"/>
      <c r="J4047" s="93"/>
      <c r="L4047" s="93"/>
      <c r="N4047" s="93"/>
      <c r="P4047" s="93"/>
    </row>
    <row r="4048" spans="2:16">
      <c r="B4048" s="93"/>
      <c r="C4048" s="93"/>
      <c r="D4048" s="93"/>
      <c r="F4048" s="93"/>
      <c r="H4048" s="93"/>
      <c r="J4048" s="93"/>
      <c r="L4048" s="93"/>
      <c r="N4048" s="93"/>
      <c r="P4048" s="93"/>
    </row>
    <row r="4049" spans="2:16">
      <c r="B4049" s="93"/>
      <c r="C4049" s="93"/>
      <c r="D4049" s="93"/>
      <c r="F4049" s="93"/>
      <c r="H4049" s="93"/>
      <c r="J4049" s="93"/>
      <c r="L4049" s="93"/>
      <c r="N4049" s="93"/>
      <c r="P4049" s="93"/>
    </row>
    <row r="4050" spans="2:16">
      <c r="B4050" s="93"/>
      <c r="C4050" s="93"/>
      <c r="D4050" s="93"/>
      <c r="F4050" s="93"/>
      <c r="H4050" s="93"/>
      <c r="J4050" s="93"/>
      <c r="L4050" s="93"/>
      <c r="N4050" s="93"/>
      <c r="P4050" s="93"/>
    </row>
    <row r="4051" spans="2:16">
      <c r="B4051" s="93"/>
      <c r="C4051" s="93"/>
      <c r="D4051" s="93"/>
      <c r="F4051" s="93"/>
      <c r="H4051" s="93"/>
      <c r="J4051" s="93"/>
      <c r="L4051" s="93"/>
      <c r="N4051" s="93"/>
      <c r="P4051" s="93"/>
    </row>
    <row r="4052" spans="2:16">
      <c r="B4052" s="93"/>
      <c r="C4052" s="93"/>
      <c r="D4052" s="93"/>
      <c r="F4052" s="93"/>
      <c r="H4052" s="93"/>
      <c r="J4052" s="93"/>
      <c r="L4052" s="93"/>
      <c r="N4052" s="93"/>
      <c r="P4052" s="93"/>
    </row>
    <row r="4053" spans="2:16">
      <c r="B4053" s="93"/>
      <c r="C4053" s="93"/>
      <c r="D4053" s="93"/>
      <c r="F4053" s="93"/>
      <c r="H4053" s="93"/>
      <c r="J4053" s="93"/>
      <c r="L4053" s="93"/>
      <c r="N4053" s="93"/>
      <c r="P4053" s="93"/>
    </row>
    <row r="4054" spans="2:16">
      <c r="B4054" s="93"/>
      <c r="C4054" s="93"/>
      <c r="D4054" s="93"/>
      <c r="F4054" s="93"/>
      <c r="H4054" s="93"/>
      <c r="J4054" s="93"/>
      <c r="L4054" s="93"/>
      <c r="N4054" s="93"/>
      <c r="P4054" s="93"/>
    </row>
    <row r="4055" spans="2:16">
      <c r="B4055" s="93"/>
      <c r="C4055" s="93"/>
      <c r="D4055" s="93"/>
      <c r="F4055" s="93"/>
      <c r="H4055" s="93"/>
      <c r="J4055" s="93"/>
      <c r="L4055" s="93"/>
      <c r="N4055" s="93"/>
      <c r="P4055" s="93"/>
    </row>
    <row r="4056" spans="2:16">
      <c r="B4056" s="93"/>
      <c r="C4056" s="93"/>
      <c r="D4056" s="93"/>
      <c r="F4056" s="93"/>
      <c r="H4056" s="93"/>
      <c r="J4056" s="93"/>
      <c r="L4056" s="93"/>
      <c r="N4056" s="93"/>
      <c r="P4056" s="93"/>
    </row>
    <row r="4057" spans="2:16">
      <c r="B4057" s="93"/>
      <c r="C4057" s="93"/>
      <c r="D4057" s="93"/>
      <c r="F4057" s="93"/>
      <c r="H4057" s="93"/>
      <c r="J4057" s="93"/>
      <c r="L4057" s="93"/>
      <c r="N4057" s="93"/>
      <c r="P4057" s="93"/>
    </row>
    <row r="4058" spans="2:16">
      <c r="B4058" s="93"/>
      <c r="C4058" s="93"/>
      <c r="D4058" s="93"/>
      <c r="F4058" s="93"/>
      <c r="H4058" s="93"/>
      <c r="J4058" s="93"/>
      <c r="L4058" s="93"/>
      <c r="N4058" s="93"/>
      <c r="P4058" s="93"/>
    </row>
    <row r="4059" spans="2:16">
      <c r="B4059" s="93"/>
      <c r="C4059" s="93"/>
      <c r="D4059" s="93"/>
      <c r="F4059" s="93"/>
      <c r="H4059" s="93"/>
      <c r="J4059" s="93"/>
      <c r="L4059" s="93"/>
      <c r="N4059" s="93"/>
      <c r="P4059" s="93"/>
    </row>
    <row r="4060" spans="2:16">
      <c r="B4060" s="93"/>
      <c r="C4060" s="93"/>
      <c r="D4060" s="93"/>
      <c r="F4060" s="93"/>
      <c r="H4060" s="93"/>
      <c r="J4060" s="93"/>
      <c r="L4060" s="93"/>
      <c r="N4060" s="93"/>
      <c r="P4060" s="93"/>
    </row>
    <row r="4061" spans="2:16">
      <c r="B4061" s="93"/>
      <c r="C4061" s="93"/>
      <c r="D4061" s="93"/>
      <c r="F4061" s="93"/>
      <c r="H4061" s="93"/>
      <c r="J4061" s="93"/>
      <c r="L4061" s="93"/>
      <c r="N4061" s="93"/>
      <c r="P4061" s="93"/>
    </row>
    <row r="4062" spans="2:16">
      <c r="B4062" s="93"/>
      <c r="C4062" s="93"/>
      <c r="D4062" s="93"/>
      <c r="F4062" s="93"/>
      <c r="H4062" s="93"/>
      <c r="J4062" s="93"/>
      <c r="L4062" s="93"/>
      <c r="N4062" s="93"/>
      <c r="P4062" s="93"/>
    </row>
    <row r="4063" spans="2:16">
      <c r="B4063" s="93"/>
      <c r="C4063" s="93"/>
      <c r="D4063" s="93"/>
      <c r="F4063" s="93"/>
      <c r="H4063" s="93"/>
      <c r="J4063" s="93"/>
      <c r="L4063" s="93"/>
      <c r="N4063" s="93"/>
      <c r="P4063" s="93"/>
    </row>
    <row r="4064" spans="2:16">
      <c r="B4064" s="93"/>
      <c r="C4064" s="93"/>
      <c r="D4064" s="93"/>
      <c r="F4064" s="93"/>
      <c r="H4064" s="93"/>
      <c r="J4064" s="93"/>
      <c r="L4064" s="93"/>
      <c r="N4064" s="93"/>
      <c r="P4064" s="93"/>
    </row>
    <row r="4065" spans="2:16">
      <c r="B4065" s="93"/>
      <c r="C4065" s="93"/>
      <c r="D4065" s="93"/>
      <c r="F4065" s="93"/>
      <c r="H4065" s="93"/>
      <c r="J4065" s="93"/>
      <c r="L4065" s="93"/>
      <c r="N4065" s="93"/>
      <c r="P4065" s="93"/>
    </row>
    <row r="4066" spans="2:16">
      <c r="B4066" s="93"/>
      <c r="C4066" s="93"/>
      <c r="D4066" s="93"/>
      <c r="F4066" s="93"/>
      <c r="H4066" s="93"/>
      <c r="J4066" s="93"/>
      <c r="L4066" s="93"/>
      <c r="N4066" s="93"/>
      <c r="P4066" s="93"/>
    </row>
    <row r="4067" spans="2:16">
      <c r="B4067" s="93"/>
      <c r="C4067" s="93"/>
      <c r="D4067" s="93"/>
      <c r="F4067" s="93"/>
      <c r="H4067" s="93"/>
      <c r="J4067" s="93"/>
      <c r="L4067" s="93"/>
      <c r="N4067" s="93"/>
      <c r="P4067" s="93"/>
    </row>
    <row r="4068" spans="2:16">
      <c r="B4068" s="93"/>
      <c r="C4068" s="93"/>
      <c r="D4068" s="93"/>
      <c r="F4068" s="93"/>
      <c r="H4068" s="93"/>
      <c r="J4068" s="93"/>
      <c r="L4068" s="93"/>
      <c r="N4068" s="93"/>
      <c r="P4068" s="93"/>
    </row>
    <row r="4069" spans="2:16">
      <c r="B4069" s="93"/>
      <c r="C4069" s="93"/>
      <c r="D4069" s="93"/>
      <c r="F4069" s="93"/>
      <c r="H4069" s="93"/>
      <c r="J4069" s="93"/>
      <c r="L4069" s="93"/>
      <c r="N4069" s="93"/>
      <c r="P4069" s="93"/>
    </row>
    <row r="4070" spans="2:16">
      <c r="B4070" s="93"/>
      <c r="C4070" s="93"/>
      <c r="D4070" s="93"/>
      <c r="F4070" s="93"/>
      <c r="H4070" s="93"/>
      <c r="J4070" s="93"/>
      <c r="L4070" s="93"/>
      <c r="N4070" s="93"/>
      <c r="P4070" s="93"/>
    </row>
    <row r="4071" spans="2:16">
      <c r="B4071" s="93"/>
      <c r="C4071" s="93"/>
      <c r="D4071" s="93"/>
      <c r="F4071" s="93"/>
      <c r="H4071" s="93"/>
      <c r="J4071" s="93"/>
      <c r="L4071" s="93"/>
      <c r="N4071" s="93"/>
      <c r="P4071" s="93"/>
    </row>
    <row r="4072" spans="2:16">
      <c r="B4072" s="93"/>
      <c r="C4072" s="93"/>
      <c r="D4072" s="93"/>
      <c r="F4072" s="93"/>
      <c r="H4072" s="93"/>
      <c r="J4072" s="93"/>
      <c r="L4072" s="93"/>
      <c r="N4072" s="93"/>
      <c r="P4072" s="93"/>
    </row>
    <row r="4073" spans="2:16">
      <c r="B4073" s="93"/>
      <c r="C4073" s="93"/>
      <c r="D4073" s="93"/>
      <c r="F4073" s="93"/>
      <c r="H4073" s="93"/>
      <c r="J4073" s="93"/>
      <c r="L4073" s="93"/>
      <c r="N4073" s="93"/>
      <c r="P4073" s="93"/>
    </row>
    <row r="4074" spans="2:16">
      <c r="B4074" s="93"/>
      <c r="C4074" s="93"/>
      <c r="D4074" s="93"/>
      <c r="F4074" s="93"/>
      <c r="H4074" s="93"/>
      <c r="J4074" s="93"/>
      <c r="L4074" s="93"/>
      <c r="N4074" s="93"/>
      <c r="P4074" s="93"/>
    </row>
    <row r="4075" spans="2:16">
      <c r="B4075" s="93"/>
      <c r="C4075" s="93"/>
      <c r="D4075" s="93"/>
      <c r="F4075" s="93"/>
      <c r="H4075" s="93"/>
      <c r="J4075" s="93"/>
      <c r="L4075" s="93"/>
      <c r="N4075" s="93"/>
      <c r="P4075" s="93"/>
    </row>
    <row r="4076" spans="2:16">
      <c r="B4076" s="93"/>
      <c r="C4076" s="93"/>
      <c r="D4076" s="93"/>
      <c r="F4076" s="93"/>
      <c r="H4076" s="93"/>
      <c r="J4076" s="93"/>
      <c r="L4076" s="93"/>
      <c r="N4076" s="93"/>
      <c r="P4076" s="93"/>
    </row>
    <row r="4077" spans="2:16">
      <c r="B4077" s="93"/>
      <c r="C4077" s="93"/>
      <c r="D4077" s="93"/>
      <c r="F4077" s="93"/>
      <c r="H4077" s="93"/>
      <c r="J4077" s="93"/>
      <c r="L4077" s="93"/>
      <c r="N4077" s="93"/>
      <c r="P4077" s="93"/>
    </row>
    <row r="4078" spans="2:16">
      <c r="B4078" s="93"/>
      <c r="C4078" s="93"/>
      <c r="D4078" s="93"/>
      <c r="F4078" s="93"/>
      <c r="H4078" s="93"/>
      <c r="J4078" s="93"/>
      <c r="L4078" s="93"/>
      <c r="N4078" s="93"/>
      <c r="P4078" s="93"/>
    </row>
    <row r="4079" spans="2:16">
      <c r="B4079" s="93"/>
      <c r="C4079" s="93"/>
      <c r="D4079" s="93"/>
      <c r="F4079" s="93"/>
      <c r="H4079" s="93"/>
      <c r="J4079" s="93"/>
      <c r="L4079" s="93"/>
      <c r="N4079" s="93"/>
      <c r="P4079" s="93"/>
    </row>
    <row r="4080" spans="2:16">
      <c r="B4080" s="93"/>
      <c r="C4080" s="93"/>
      <c r="D4080" s="93"/>
      <c r="F4080" s="93"/>
      <c r="H4080" s="93"/>
      <c r="J4080" s="93"/>
      <c r="L4080" s="93"/>
      <c r="N4080" s="93"/>
      <c r="P4080" s="93"/>
    </row>
    <row r="4081" spans="2:16">
      <c r="B4081" s="93"/>
      <c r="C4081" s="93"/>
      <c r="D4081" s="93"/>
      <c r="F4081" s="93"/>
      <c r="H4081" s="93"/>
      <c r="J4081" s="93"/>
      <c r="L4081" s="93"/>
      <c r="N4081" s="93"/>
      <c r="P4081" s="93"/>
    </row>
    <row r="4082" spans="2:16">
      <c r="B4082" s="93"/>
      <c r="C4082" s="93"/>
      <c r="D4082" s="93"/>
      <c r="F4082" s="93"/>
      <c r="H4082" s="93"/>
      <c r="J4082" s="93"/>
      <c r="L4082" s="93"/>
      <c r="N4082" s="93"/>
      <c r="P4082" s="93"/>
    </row>
    <row r="4083" spans="2:16">
      <c r="B4083" s="93"/>
      <c r="C4083" s="93"/>
      <c r="D4083" s="93"/>
      <c r="F4083" s="93"/>
      <c r="H4083" s="93"/>
      <c r="J4083" s="93"/>
      <c r="L4083" s="93"/>
      <c r="N4083" s="93"/>
      <c r="P4083" s="93"/>
    </row>
    <row r="4084" spans="2:16">
      <c r="B4084" s="93"/>
      <c r="C4084" s="93"/>
      <c r="D4084" s="93"/>
      <c r="F4084" s="93"/>
      <c r="H4084" s="93"/>
      <c r="J4084" s="93"/>
      <c r="L4084" s="93"/>
      <c r="N4084" s="93"/>
      <c r="P4084" s="93"/>
    </row>
    <row r="4085" spans="2:16">
      <c r="B4085" s="93"/>
      <c r="C4085" s="93"/>
      <c r="D4085" s="93"/>
      <c r="F4085" s="93"/>
      <c r="H4085" s="93"/>
      <c r="J4085" s="93"/>
      <c r="L4085" s="93"/>
      <c r="N4085" s="93"/>
      <c r="P4085" s="93"/>
    </row>
    <row r="4086" spans="2:16">
      <c r="B4086" s="93"/>
      <c r="C4086" s="93"/>
      <c r="D4086" s="93"/>
      <c r="F4086" s="93"/>
      <c r="H4086" s="93"/>
      <c r="J4086" s="93"/>
      <c r="L4086" s="93"/>
      <c r="N4086" s="93"/>
      <c r="P4086" s="93"/>
    </row>
    <row r="4087" spans="2:16">
      <c r="B4087" s="93"/>
      <c r="C4087" s="93"/>
      <c r="D4087" s="93"/>
      <c r="F4087" s="93"/>
      <c r="H4087" s="93"/>
      <c r="J4087" s="93"/>
      <c r="L4087" s="93"/>
      <c r="N4087" s="93"/>
      <c r="P4087" s="93"/>
    </row>
    <row r="4088" spans="2:16">
      <c r="B4088" s="93"/>
      <c r="C4088" s="93"/>
      <c r="D4088" s="93"/>
      <c r="F4088" s="93"/>
      <c r="H4088" s="93"/>
      <c r="J4088" s="93"/>
      <c r="L4088" s="93"/>
      <c r="N4088" s="93"/>
      <c r="P4088" s="93"/>
    </row>
    <row r="4089" spans="2:16">
      <c r="B4089" s="93"/>
      <c r="C4089" s="93"/>
      <c r="D4089" s="93"/>
      <c r="F4089" s="93"/>
      <c r="H4089" s="93"/>
      <c r="J4089" s="93"/>
      <c r="L4089" s="93"/>
      <c r="N4089" s="93"/>
      <c r="P4089" s="93"/>
    </row>
    <row r="4090" spans="2:16">
      <c r="B4090" s="93"/>
      <c r="C4090" s="93"/>
      <c r="D4090" s="93"/>
      <c r="F4090" s="93"/>
      <c r="H4090" s="93"/>
      <c r="J4090" s="93"/>
      <c r="L4090" s="93"/>
      <c r="N4090" s="93"/>
      <c r="P4090" s="93"/>
    </row>
    <row r="4091" spans="2:16">
      <c r="B4091" s="93"/>
      <c r="C4091" s="93"/>
      <c r="D4091" s="93"/>
      <c r="F4091" s="93"/>
      <c r="H4091" s="93"/>
      <c r="J4091" s="93"/>
      <c r="L4091" s="93"/>
      <c r="N4091" s="93"/>
      <c r="P4091" s="93"/>
    </row>
    <row r="4092" spans="2:16">
      <c r="B4092" s="93"/>
      <c r="C4092" s="93"/>
      <c r="D4092" s="93"/>
      <c r="F4092" s="93"/>
      <c r="H4092" s="93"/>
      <c r="J4092" s="93"/>
      <c r="L4092" s="93"/>
      <c r="N4092" s="93"/>
      <c r="P4092" s="93"/>
    </row>
    <row r="4093" spans="2:16">
      <c r="B4093" s="93"/>
      <c r="C4093" s="93"/>
      <c r="D4093" s="93"/>
      <c r="F4093" s="93"/>
      <c r="H4093" s="93"/>
      <c r="J4093" s="93"/>
      <c r="L4093" s="93"/>
      <c r="N4093" s="93"/>
      <c r="P4093" s="93"/>
    </row>
    <row r="4094" spans="2:16">
      <c r="B4094" s="93"/>
      <c r="C4094" s="93"/>
      <c r="D4094" s="93"/>
      <c r="F4094" s="93"/>
      <c r="H4094" s="93"/>
      <c r="J4094" s="93"/>
      <c r="L4094" s="93"/>
      <c r="N4094" s="93"/>
      <c r="P4094" s="93"/>
    </row>
    <row r="4095" spans="2:16">
      <c r="B4095" s="93"/>
      <c r="C4095" s="93"/>
      <c r="D4095" s="93"/>
      <c r="F4095" s="93"/>
      <c r="H4095" s="93"/>
      <c r="J4095" s="93"/>
      <c r="L4095" s="93"/>
      <c r="N4095" s="93"/>
      <c r="P4095" s="93"/>
    </row>
    <row r="4096" spans="2:16">
      <c r="B4096" s="93"/>
      <c r="C4096" s="93"/>
      <c r="D4096" s="93"/>
      <c r="F4096" s="93"/>
      <c r="H4096" s="93"/>
      <c r="J4096" s="93"/>
      <c r="L4096" s="93"/>
      <c r="N4096" s="93"/>
      <c r="P4096" s="93"/>
    </row>
    <row r="4097" spans="2:16">
      <c r="B4097" s="93"/>
      <c r="C4097" s="93"/>
      <c r="D4097" s="93"/>
      <c r="F4097" s="93"/>
      <c r="H4097" s="93"/>
      <c r="J4097" s="93"/>
      <c r="L4097" s="93"/>
      <c r="N4097" s="93"/>
      <c r="P4097" s="93"/>
    </row>
    <row r="4098" spans="2:16">
      <c r="B4098" s="93"/>
      <c r="C4098" s="93"/>
      <c r="D4098" s="93"/>
      <c r="F4098" s="93"/>
      <c r="H4098" s="93"/>
      <c r="J4098" s="93"/>
      <c r="L4098" s="93"/>
      <c r="N4098" s="93"/>
      <c r="P4098" s="93"/>
    </row>
    <row r="4099" spans="2:16">
      <c r="B4099" s="93"/>
      <c r="C4099" s="93"/>
      <c r="D4099" s="93"/>
      <c r="F4099" s="93"/>
      <c r="H4099" s="93"/>
      <c r="J4099" s="93"/>
      <c r="L4099" s="93"/>
      <c r="N4099" s="93"/>
      <c r="P4099" s="93"/>
    </row>
    <row r="4100" spans="2:16">
      <c r="B4100" s="93"/>
      <c r="C4100" s="93"/>
      <c r="D4100" s="93"/>
      <c r="F4100" s="93"/>
      <c r="H4100" s="93"/>
      <c r="J4100" s="93"/>
      <c r="L4100" s="93"/>
      <c r="N4100" s="93"/>
      <c r="P4100" s="93"/>
    </row>
    <row r="4101" spans="2:16">
      <c r="B4101" s="93"/>
      <c r="C4101" s="93"/>
      <c r="D4101" s="93"/>
      <c r="F4101" s="93"/>
      <c r="H4101" s="93"/>
      <c r="J4101" s="93"/>
      <c r="L4101" s="93"/>
      <c r="N4101" s="93"/>
      <c r="P4101" s="93"/>
    </row>
    <row r="4102" spans="2:16">
      <c r="B4102" s="93"/>
      <c r="C4102" s="93"/>
      <c r="D4102" s="93"/>
      <c r="F4102" s="93"/>
      <c r="H4102" s="93"/>
      <c r="J4102" s="93"/>
      <c r="L4102" s="93"/>
      <c r="N4102" s="93"/>
      <c r="P4102" s="93"/>
    </row>
    <row r="4103" spans="2:16">
      <c r="B4103" s="93"/>
      <c r="C4103" s="93"/>
      <c r="D4103" s="93"/>
      <c r="F4103" s="93"/>
      <c r="H4103" s="93"/>
      <c r="J4103" s="93"/>
      <c r="L4103" s="93"/>
      <c r="N4103" s="93"/>
      <c r="P4103" s="93"/>
    </row>
    <row r="4104" spans="2:16">
      <c r="B4104" s="93"/>
      <c r="C4104" s="93"/>
      <c r="D4104" s="93"/>
      <c r="F4104" s="93"/>
      <c r="H4104" s="93"/>
      <c r="J4104" s="93"/>
      <c r="L4104" s="93"/>
      <c r="N4104" s="93"/>
      <c r="P4104" s="93"/>
    </row>
    <row r="4105" spans="2:16">
      <c r="B4105" s="93"/>
      <c r="C4105" s="93"/>
      <c r="D4105" s="93"/>
      <c r="F4105" s="93"/>
      <c r="H4105" s="93"/>
      <c r="J4105" s="93"/>
      <c r="L4105" s="93"/>
      <c r="N4105" s="93"/>
      <c r="P4105" s="93"/>
    </row>
    <row r="4106" spans="2:16">
      <c r="B4106" s="93"/>
      <c r="C4106" s="93"/>
      <c r="D4106" s="93"/>
      <c r="F4106" s="93"/>
      <c r="H4106" s="93"/>
      <c r="J4106" s="93"/>
      <c r="L4106" s="93"/>
      <c r="N4106" s="93"/>
      <c r="P4106" s="93"/>
    </row>
    <row r="4107" spans="2:16">
      <c r="B4107" s="93"/>
      <c r="C4107" s="93"/>
      <c r="D4107" s="93"/>
      <c r="F4107" s="93"/>
      <c r="H4107" s="93"/>
      <c r="J4107" s="93"/>
      <c r="L4107" s="93"/>
      <c r="N4107" s="93"/>
      <c r="P4107" s="93"/>
    </row>
    <row r="4108" spans="2:16">
      <c r="B4108" s="93"/>
      <c r="C4108" s="93"/>
      <c r="D4108" s="93"/>
      <c r="F4108" s="93"/>
      <c r="H4108" s="93"/>
      <c r="J4108" s="93"/>
      <c r="L4108" s="93"/>
      <c r="N4108" s="93"/>
      <c r="P4108" s="93"/>
    </row>
    <row r="4109" spans="2:16">
      <c r="B4109" s="93"/>
      <c r="C4109" s="93"/>
      <c r="D4109" s="93"/>
      <c r="F4109" s="93"/>
      <c r="H4109" s="93"/>
      <c r="J4109" s="93"/>
      <c r="L4109" s="93"/>
      <c r="N4109" s="93"/>
      <c r="P4109" s="93"/>
    </row>
    <row r="4110" spans="2:16">
      <c r="B4110" s="93"/>
      <c r="C4110" s="93"/>
      <c r="D4110" s="93"/>
      <c r="F4110" s="93"/>
      <c r="H4110" s="93"/>
      <c r="J4110" s="93"/>
      <c r="L4110" s="93"/>
      <c r="N4110" s="93"/>
      <c r="P4110" s="93"/>
    </row>
    <row r="4111" spans="2:16">
      <c r="B4111" s="93"/>
      <c r="C4111" s="93"/>
      <c r="D4111" s="93"/>
      <c r="F4111" s="93"/>
      <c r="H4111" s="93"/>
      <c r="J4111" s="93"/>
      <c r="L4111" s="93"/>
      <c r="N4111" s="93"/>
      <c r="P4111" s="93"/>
    </row>
    <row r="4112" spans="2:16">
      <c r="B4112" s="93"/>
      <c r="C4112" s="93"/>
      <c r="D4112" s="93"/>
      <c r="F4112" s="93"/>
      <c r="H4112" s="93"/>
      <c r="J4112" s="93"/>
      <c r="L4112" s="93"/>
      <c r="N4112" s="93"/>
      <c r="P4112" s="93"/>
    </row>
    <row r="4113" spans="2:16">
      <c r="B4113" s="93"/>
      <c r="C4113" s="93"/>
      <c r="D4113" s="93"/>
      <c r="F4113" s="93"/>
      <c r="H4113" s="93"/>
      <c r="J4113" s="93"/>
      <c r="L4113" s="93"/>
      <c r="N4113" s="93"/>
      <c r="P4113" s="93"/>
    </row>
    <row r="4114" spans="2:16">
      <c r="B4114" s="93"/>
      <c r="C4114" s="93"/>
      <c r="D4114" s="93"/>
      <c r="F4114" s="93"/>
      <c r="H4114" s="93"/>
      <c r="J4114" s="93"/>
      <c r="L4114" s="93"/>
      <c r="N4114" s="93"/>
      <c r="P4114" s="93"/>
    </row>
    <row r="4115" spans="2:16">
      <c r="B4115" s="93"/>
      <c r="C4115" s="93"/>
      <c r="D4115" s="93"/>
      <c r="F4115" s="93"/>
      <c r="H4115" s="93"/>
      <c r="J4115" s="93"/>
      <c r="L4115" s="93"/>
      <c r="N4115" s="93"/>
      <c r="P4115" s="93"/>
    </row>
    <row r="4116" spans="2:16">
      <c r="B4116" s="93"/>
      <c r="C4116" s="93"/>
      <c r="D4116" s="93"/>
      <c r="F4116" s="93"/>
      <c r="H4116" s="93"/>
      <c r="J4116" s="93"/>
      <c r="L4116" s="93"/>
      <c r="N4116" s="93"/>
      <c r="P4116" s="93"/>
    </row>
    <row r="4117" spans="2:16">
      <c r="B4117" s="93"/>
      <c r="C4117" s="93"/>
      <c r="D4117" s="93"/>
      <c r="F4117" s="93"/>
      <c r="H4117" s="93"/>
      <c r="J4117" s="93"/>
      <c r="L4117" s="93"/>
      <c r="N4117" s="93"/>
      <c r="P4117" s="93"/>
    </row>
    <row r="4118" spans="2:16">
      <c r="B4118" s="93"/>
      <c r="C4118" s="93"/>
      <c r="D4118" s="93"/>
      <c r="F4118" s="93"/>
      <c r="H4118" s="93"/>
      <c r="J4118" s="93"/>
      <c r="L4118" s="93"/>
      <c r="N4118" s="93"/>
      <c r="P4118" s="93"/>
    </row>
    <row r="4119" spans="2:16">
      <c r="B4119" s="93"/>
      <c r="C4119" s="93"/>
      <c r="D4119" s="93"/>
      <c r="F4119" s="93"/>
      <c r="H4119" s="93"/>
      <c r="J4119" s="93"/>
      <c r="L4119" s="93"/>
      <c r="N4119" s="93"/>
      <c r="P4119" s="93"/>
    </row>
    <row r="4120" spans="2:16">
      <c r="B4120" s="93"/>
      <c r="C4120" s="93"/>
      <c r="D4120" s="93"/>
      <c r="F4120" s="93"/>
      <c r="H4120" s="93"/>
      <c r="J4120" s="93"/>
      <c r="L4120" s="93"/>
      <c r="N4120" s="93"/>
      <c r="P4120" s="93"/>
    </row>
    <row r="4121" spans="2:16">
      <c r="B4121" s="93"/>
      <c r="C4121" s="93"/>
      <c r="D4121" s="93"/>
      <c r="F4121" s="93"/>
      <c r="H4121" s="93"/>
      <c r="J4121" s="93"/>
      <c r="L4121" s="93"/>
      <c r="N4121" s="93"/>
      <c r="P4121" s="93"/>
    </row>
    <row r="4122" spans="2:16">
      <c r="B4122" s="93"/>
      <c r="C4122" s="93"/>
      <c r="D4122" s="93"/>
      <c r="F4122" s="93"/>
      <c r="H4122" s="93"/>
      <c r="J4122" s="93"/>
      <c r="L4122" s="93"/>
      <c r="N4122" s="93"/>
      <c r="P4122" s="93"/>
    </row>
    <row r="4123" spans="2:16">
      <c r="B4123" s="93"/>
      <c r="C4123" s="93"/>
      <c r="D4123" s="93"/>
      <c r="F4123" s="93"/>
      <c r="H4123" s="93"/>
      <c r="J4123" s="93"/>
      <c r="L4123" s="93"/>
      <c r="N4123" s="93"/>
      <c r="P4123" s="93"/>
    </row>
    <row r="4124" spans="2:16">
      <c r="B4124" s="93"/>
      <c r="C4124" s="93"/>
      <c r="D4124" s="93"/>
      <c r="F4124" s="93"/>
      <c r="H4124" s="93"/>
      <c r="J4124" s="93"/>
      <c r="L4124" s="93"/>
      <c r="N4124" s="93"/>
      <c r="P4124" s="93"/>
    </row>
    <row r="4125" spans="2:16">
      <c r="B4125" s="93"/>
      <c r="C4125" s="93"/>
      <c r="D4125" s="93"/>
      <c r="F4125" s="93"/>
      <c r="H4125" s="93"/>
      <c r="J4125" s="93"/>
      <c r="L4125" s="93"/>
      <c r="N4125" s="93"/>
      <c r="P4125" s="93"/>
    </row>
    <row r="4126" spans="2:16">
      <c r="B4126" s="93"/>
      <c r="C4126" s="93"/>
      <c r="D4126" s="93"/>
      <c r="F4126" s="93"/>
      <c r="H4126" s="93"/>
      <c r="J4126" s="93"/>
      <c r="L4126" s="93"/>
      <c r="N4126" s="93"/>
      <c r="P4126" s="93"/>
    </row>
    <row r="4127" spans="2:16">
      <c r="B4127" s="93"/>
      <c r="C4127" s="93"/>
      <c r="D4127" s="93"/>
      <c r="F4127" s="93"/>
      <c r="H4127" s="93"/>
      <c r="J4127" s="93"/>
      <c r="L4127" s="93"/>
      <c r="N4127" s="93"/>
      <c r="P4127" s="93"/>
    </row>
    <row r="4128" spans="2:16">
      <c r="B4128" s="93"/>
      <c r="C4128" s="93"/>
      <c r="D4128" s="93"/>
      <c r="F4128" s="93"/>
      <c r="H4128" s="93"/>
      <c r="J4128" s="93"/>
      <c r="L4128" s="93"/>
      <c r="N4128" s="93"/>
      <c r="P4128" s="93"/>
    </row>
    <row r="4129" spans="2:16">
      <c r="B4129" s="93"/>
      <c r="C4129" s="93"/>
      <c r="D4129" s="93"/>
      <c r="F4129" s="93"/>
      <c r="H4129" s="93"/>
      <c r="J4129" s="93"/>
      <c r="L4129" s="93"/>
      <c r="N4129" s="93"/>
      <c r="P4129" s="93"/>
    </row>
    <row r="4130" spans="2:16">
      <c r="B4130" s="93"/>
      <c r="C4130" s="93"/>
      <c r="D4130" s="93"/>
      <c r="F4130" s="93"/>
      <c r="H4130" s="93"/>
      <c r="J4130" s="93"/>
      <c r="L4130" s="93"/>
      <c r="N4130" s="93"/>
      <c r="P4130" s="93"/>
    </row>
    <row r="4131" spans="2:16">
      <c r="B4131" s="93"/>
      <c r="C4131" s="93"/>
      <c r="D4131" s="93"/>
      <c r="F4131" s="93"/>
      <c r="H4131" s="93"/>
      <c r="J4131" s="93"/>
      <c r="L4131" s="93"/>
      <c r="N4131" s="93"/>
      <c r="P4131" s="93"/>
    </row>
    <row r="4132" spans="2:16">
      <c r="B4132" s="93"/>
      <c r="C4132" s="93"/>
      <c r="D4132" s="93"/>
      <c r="F4132" s="93"/>
      <c r="H4132" s="93"/>
      <c r="J4132" s="93"/>
      <c r="L4132" s="93"/>
      <c r="N4132" s="93"/>
      <c r="P4132" s="93"/>
    </row>
    <row r="4133" spans="2:16">
      <c r="B4133" s="93"/>
      <c r="C4133" s="93"/>
      <c r="D4133" s="93"/>
      <c r="F4133" s="93"/>
      <c r="H4133" s="93"/>
      <c r="J4133" s="93"/>
      <c r="L4133" s="93"/>
      <c r="N4133" s="93"/>
      <c r="P4133" s="93"/>
    </row>
    <row r="4134" spans="2:16">
      <c r="B4134" s="93"/>
      <c r="C4134" s="93"/>
      <c r="D4134" s="93"/>
      <c r="F4134" s="93"/>
      <c r="H4134" s="93"/>
      <c r="J4134" s="93"/>
      <c r="L4134" s="93"/>
      <c r="N4134" s="93"/>
      <c r="P4134" s="93"/>
    </row>
    <row r="4135" spans="2:16">
      <c r="B4135" s="93"/>
      <c r="C4135" s="93"/>
      <c r="D4135" s="93"/>
      <c r="F4135" s="93"/>
      <c r="H4135" s="93"/>
      <c r="J4135" s="93"/>
      <c r="L4135" s="93"/>
      <c r="N4135" s="93"/>
      <c r="P4135" s="93"/>
    </row>
    <row r="4136" spans="2:16">
      <c r="B4136" s="93"/>
      <c r="C4136" s="93"/>
      <c r="D4136" s="93"/>
      <c r="F4136" s="93"/>
      <c r="H4136" s="93"/>
      <c r="J4136" s="93"/>
      <c r="L4136" s="93"/>
      <c r="N4136" s="93"/>
      <c r="P4136" s="93"/>
    </row>
    <row r="4137" spans="2:16">
      <c r="B4137" s="93"/>
      <c r="C4137" s="93"/>
      <c r="D4137" s="93"/>
      <c r="F4137" s="93"/>
      <c r="H4137" s="93"/>
      <c r="J4137" s="93"/>
      <c r="L4137" s="93"/>
      <c r="N4137" s="93"/>
      <c r="P4137" s="93"/>
    </row>
    <row r="4138" spans="2:16">
      <c r="B4138" s="93"/>
      <c r="C4138" s="93"/>
      <c r="D4138" s="93"/>
      <c r="F4138" s="93"/>
      <c r="H4138" s="93"/>
      <c r="J4138" s="93"/>
      <c r="L4138" s="93"/>
      <c r="N4138" s="93"/>
      <c r="P4138" s="93"/>
    </row>
    <row r="4139" spans="2:16">
      <c r="B4139" s="93"/>
      <c r="C4139" s="93"/>
      <c r="D4139" s="93"/>
      <c r="F4139" s="93"/>
      <c r="H4139" s="93"/>
      <c r="J4139" s="93"/>
      <c r="L4139" s="93"/>
      <c r="N4139" s="93"/>
      <c r="P4139" s="93"/>
    </row>
    <row r="4140" spans="2:16">
      <c r="B4140" s="93"/>
      <c r="C4140" s="93"/>
      <c r="D4140" s="93"/>
      <c r="F4140" s="93"/>
      <c r="H4140" s="93"/>
      <c r="J4140" s="93"/>
      <c r="L4140" s="93"/>
      <c r="N4140" s="93"/>
      <c r="P4140" s="93"/>
    </row>
    <row r="4141" spans="2:16">
      <c r="B4141" s="93"/>
      <c r="C4141" s="93"/>
      <c r="D4141" s="93"/>
      <c r="F4141" s="93"/>
      <c r="H4141" s="93"/>
      <c r="J4141" s="93"/>
      <c r="L4141" s="93"/>
      <c r="N4141" s="93"/>
      <c r="P4141" s="93"/>
    </row>
    <row r="4142" spans="2:16">
      <c r="B4142" s="93"/>
      <c r="C4142" s="93"/>
      <c r="D4142" s="93"/>
      <c r="F4142" s="93"/>
      <c r="H4142" s="93"/>
      <c r="J4142" s="93"/>
      <c r="L4142" s="93"/>
      <c r="N4142" s="93"/>
      <c r="P4142" s="93"/>
    </row>
    <row r="4143" spans="2:16">
      <c r="B4143" s="93"/>
      <c r="C4143" s="93"/>
      <c r="D4143" s="93"/>
      <c r="F4143" s="93"/>
      <c r="H4143" s="93"/>
      <c r="J4143" s="93"/>
      <c r="L4143" s="93"/>
      <c r="N4143" s="93"/>
      <c r="P4143" s="93"/>
    </row>
    <row r="4144" spans="2:16">
      <c r="B4144" s="93"/>
      <c r="C4144" s="93"/>
      <c r="D4144" s="93"/>
      <c r="F4144" s="93"/>
      <c r="H4144" s="93"/>
      <c r="J4144" s="93"/>
      <c r="L4144" s="93"/>
      <c r="N4144" s="93"/>
      <c r="P4144" s="93"/>
    </row>
    <row r="4145" spans="2:16">
      <c r="B4145" s="93"/>
      <c r="C4145" s="93"/>
      <c r="D4145" s="93"/>
      <c r="F4145" s="93"/>
      <c r="H4145" s="93"/>
      <c r="J4145" s="93"/>
      <c r="L4145" s="93"/>
      <c r="N4145" s="93"/>
      <c r="P4145" s="93"/>
    </row>
    <row r="4146" spans="2:16">
      <c r="B4146" s="93"/>
      <c r="C4146" s="93"/>
      <c r="D4146" s="93"/>
      <c r="F4146" s="93"/>
      <c r="H4146" s="93"/>
      <c r="J4146" s="93"/>
      <c r="L4146" s="93"/>
      <c r="N4146" s="93"/>
      <c r="P4146" s="93"/>
    </row>
    <row r="4147" spans="2:16">
      <c r="B4147" s="93"/>
      <c r="C4147" s="93"/>
      <c r="D4147" s="93"/>
      <c r="F4147" s="93"/>
      <c r="H4147" s="93"/>
      <c r="J4147" s="93"/>
      <c r="L4147" s="93"/>
      <c r="N4147" s="93"/>
      <c r="P4147" s="93"/>
    </row>
    <row r="4148" spans="2:16">
      <c r="B4148" s="93"/>
      <c r="C4148" s="93"/>
      <c r="D4148" s="93"/>
      <c r="F4148" s="93"/>
      <c r="H4148" s="93"/>
      <c r="J4148" s="93"/>
      <c r="L4148" s="93"/>
      <c r="N4148" s="93"/>
      <c r="P4148" s="93"/>
    </row>
    <row r="4149" spans="2:16">
      <c r="B4149" s="93"/>
      <c r="C4149" s="93"/>
      <c r="D4149" s="93"/>
      <c r="F4149" s="93"/>
      <c r="H4149" s="93"/>
      <c r="J4149" s="93"/>
      <c r="L4149" s="93"/>
      <c r="N4149" s="93"/>
      <c r="P4149" s="93"/>
    </row>
    <row r="4150" spans="2:16">
      <c r="B4150" s="93"/>
      <c r="C4150" s="93"/>
      <c r="D4150" s="93"/>
      <c r="F4150" s="93"/>
      <c r="H4150" s="93"/>
      <c r="J4150" s="93"/>
      <c r="L4150" s="93"/>
      <c r="N4150" s="93"/>
      <c r="P4150" s="93"/>
    </row>
    <row r="4151" spans="2:16">
      <c r="B4151" s="93"/>
      <c r="C4151" s="93"/>
      <c r="D4151" s="93"/>
      <c r="F4151" s="93"/>
      <c r="H4151" s="93"/>
      <c r="J4151" s="93"/>
      <c r="L4151" s="93"/>
      <c r="N4151" s="93"/>
      <c r="P4151" s="93"/>
    </row>
    <row r="4152" spans="2:16">
      <c r="B4152" s="93"/>
      <c r="C4152" s="93"/>
      <c r="D4152" s="93"/>
      <c r="F4152" s="93"/>
      <c r="H4152" s="93"/>
      <c r="J4152" s="93"/>
      <c r="L4152" s="93"/>
      <c r="N4152" s="93"/>
      <c r="P4152" s="93"/>
    </row>
    <row r="4153" spans="2:16">
      <c r="B4153" s="93"/>
      <c r="C4153" s="93"/>
      <c r="D4153" s="93"/>
      <c r="F4153" s="93"/>
      <c r="H4153" s="93"/>
      <c r="J4153" s="93"/>
      <c r="L4153" s="93"/>
      <c r="N4153" s="93"/>
      <c r="P4153" s="93"/>
    </row>
    <row r="4154" spans="2:16">
      <c r="B4154" s="93"/>
      <c r="C4154" s="93"/>
      <c r="D4154" s="93"/>
      <c r="F4154" s="93"/>
      <c r="H4154" s="93"/>
      <c r="J4154" s="93"/>
      <c r="L4154" s="93"/>
      <c r="N4154" s="93"/>
      <c r="P4154" s="93"/>
    </row>
    <row r="4155" spans="2:16">
      <c r="B4155" s="93"/>
      <c r="C4155" s="93"/>
      <c r="D4155" s="93"/>
      <c r="F4155" s="93"/>
      <c r="H4155" s="93"/>
      <c r="J4155" s="93"/>
      <c r="L4155" s="93"/>
      <c r="N4155" s="93"/>
      <c r="P4155" s="93"/>
    </row>
    <row r="4156" spans="2:16">
      <c r="B4156" s="93"/>
      <c r="C4156" s="93"/>
      <c r="D4156" s="93"/>
      <c r="F4156" s="93"/>
      <c r="H4156" s="93"/>
      <c r="J4156" s="93"/>
      <c r="L4156" s="93"/>
      <c r="N4156" s="93"/>
      <c r="P4156" s="93"/>
    </row>
    <row r="4157" spans="2:16">
      <c r="B4157" s="93"/>
      <c r="C4157" s="93"/>
      <c r="D4157" s="93"/>
      <c r="F4157" s="93"/>
      <c r="H4157" s="93"/>
      <c r="J4157" s="93"/>
      <c r="L4157" s="93"/>
      <c r="N4157" s="93"/>
      <c r="P4157" s="93"/>
    </row>
    <row r="4158" spans="2:16">
      <c r="B4158" s="93"/>
      <c r="C4158" s="93"/>
      <c r="D4158" s="93"/>
      <c r="F4158" s="93"/>
      <c r="H4158" s="93"/>
      <c r="J4158" s="93"/>
      <c r="L4158" s="93"/>
      <c r="N4158" s="93"/>
      <c r="P4158" s="93"/>
    </row>
    <row r="4159" spans="2:16">
      <c r="B4159" s="93"/>
      <c r="C4159" s="93"/>
      <c r="D4159" s="93"/>
      <c r="F4159" s="93"/>
      <c r="H4159" s="93"/>
      <c r="J4159" s="93"/>
      <c r="L4159" s="93"/>
      <c r="N4159" s="93"/>
      <c r="P4159" s="93"/>
    </row>
    <row r="4160" spans="2:16">
      <c r="B4160" s="93"/>
      <c r="C4160" s="93"/>
      <c r="D4160" s="93"/>
      <c r="F4160" s="93"/>
      <c r="H4160" s="93"/>
      <c r="J4160" s="93"/>
      <c r="L4160" s="93"/>
      <c r="N4160" s="93"/>
      <c r="P4160" s="93"/>
    </row>
    <row r="4161" spans="2:16">
      <c r="B4161" s="93"/>
      <c r="C4161" s="93"/>
      <c r="D4161" s="93"/>
      <c r="F4161" s="93"/>
      <c r="H4161" s="93"/>
      <c r="J4161" s="93"/>
      <c r="L4161" s="93"/>
      <c r="N4161" s="93"/>
      <c r="P4161" s="93"/>
    </row>
    <row r="4162" spans="2:16">
      <c r="B4162" s="93"/>
      <c r="C4162" s="93"/>
      <c r="D4162" s="93"/>
      <c r="F4162" s="93"/>
      <c r="H4162" s="93"/>
      <c r="J4162" s="93"/>
      <c r="L4162" s="93"/>
      <c r="N4162" s="93"/>
      <c r="P4162" s="93"/>
    </row>
    <row r="4163" spans="2:16">
      <c r="B4163" s="93"/>
      <c r="C4163" s="93"/>
      <c r="D4163" s="93"/>
      <c r="F4163" s="93"/>
      <c r="H4163" s="93"/>
      <c r="J4163" s="93"/>
      <c r="L4163" s="93"/>
      <c r="N4163" s="93"/>
      <c r="P4163" s="93"/>
    </row>
    <row r="4164" spans="2:16">
      <c r="B4164" s="93"/>
      <c r="C4164" s="93"/>
      <c r="D4164" s="93"/>
      <c r="F4164" s="93"/>
      <c r="H4164" s="93"/>
      <c r="J4164" s="93"/>
      <c r="L4164" s="93"/>
      <c r="N4164" s="93"/>
      <c r="P4164" s="93"/>
    </row>
    <row r="4165" spans="2:16">
      <c r="B4165" s="93"/>
      <c r="C4165" s="93"/>
      <c r="D4165" s="93"/>
      <c r="F4165" s="93"/>
      <c r="H4165" s="93"/>
      <c r="J4165" s="93"/>
      <c r="L4165" s="93"/>
      <c r="N4165" s="93"/>
      <c r="P4165" s="93"/>
    </row>
    <row r="4166" spans="2:16">
      <c r="B4166" s="93"/>
      <c r="C4166" s="93"/>
      <c r="D4166" s="93"/>
      <c r="F4166" s="93"/>
      <c r="H4166" s="93"/>
      <c r="J4166" s="93"/>
      <c r="L4166" s="93"/>
      <c r="N4166" s="93"/>
      <c r="P4166" s="93"/>
    </row>
    <row r="4167" spans="2:16">
      <c r="B4167" s="93"/>
      <c r="C4167" s="93"/>
      <c r="D4167" s="93"/>
      <c r="F4167" s="93"/>
      <c r="H4167" s="93"/>
      <c r="J4167" s="93"/>
      <c r="L4167" s="93"/>
      <c r="N4167" s="93"/>
      <c r="P4167" s="93"/>
    </row>
    <row r="4168" spans="2:16">
      <c r="B4168" s="93"/>
      <c r="C4168" s="93"/>
      <c r="D4168" s="93"/>
      <c r="F4168" s="93"/>
      <c r="H4168" s="93"/>
      <c r="J4168" s="93"/>
      <c r="L4168" s="93"/>
      <c r="N4168" s="93"/>
      <c r="P4168" s="93"/>
    </row>
    <row r="4169" spans="2:16">
      <c r="B4169" s="93"/>
      <c r="C4169" s="93"/>
      <c r="D4169" s="93"/>
      <c r="F4169" s="93"/>
      <c r="H4169" s="93"/>
      <c r="J4169" s="93"/>
      <c r="L4169" s="93"/>
      <c r="N4169" s="93"/>
      <c r="P4169" s="93"/>
    </row>
    <row r="4170" spans="2:16">
      <c r="B4170" s="93"/>
      <c r="C4170" s="93"/>
      <c r="D4170" s="93"/>
      <c r="F4170" s="93"/>
      <c r="H4170" s="93"/>
      <c r="J4170" s="93"/>
      <c r="L4170" s="93"/>
      <c r="N4170" s="93"/>
      <c r="P4170" s="93"/>
    </row>
    <row r="4171" spans="2:16">
      <c r="B4171" s="93"/>
      <c r="C4171" s="93"/>
      <c r="D4171" s="93"/>
      <c r="F4171" s="93"/>
      <c r="H4171" s="93"/>
      <c r="J4171" s="93"/>
      <c r="L4171" s="93"/>
      <c r="N4171" s="93"/>
      <c r="P4171" s="93"/>
    </row>
    <row r="4172" spans="2:16">
      <c r="B4172" s="93"/>
      <c r="C4172" s="93"/>
      <c r="D4172" s="93"/>
      <c r="F4172" s="93"/>
      <c r="H4172" s="93"/>
      <c r="J4172" s="93"/>
      <c r="L4172" s="93"/>
      <c r="N4172" s="93"/>
      <c r="P4172" s="93"/>
    </row>
    <row r="4173" spans="2:16">
      <c r="B4173" s="93"/>
      <c r="C4173" s="93"/>
      <c r="D4173" s="93"/>
      <c r="F4173" s="93"/>
      <c r="H4173" s="93"/>
      <c r="J4173" s="93"/>
      <c r="L4173" s="93"/>
      <c r="N4173" s="93"/>
      <c r="P4173" s="93"/>
    </row>
    <row r="4174" spans="2:16">
      <c r="B4174" s="93"/>
      <c r="C4174" s="93"/>
      <c r="D4174" s="93"/>
      <c r="F4174" s="93"/>
      <c r="H4174" s="93"/>
      <c r="J4174" s="93"/>
      <c r="L4174" s="93"/>
      <c r="N4174" s="93"/>
      <c r="P4174" s="93"/>
    </row>
    <row r="4175" spans="2:16">
      <c r="B4175" s="93"/>
      <c r="C4175" s="93"/>
      <c r="D4175" s="93"/>
      <c r="F4175" s="93"/>
      <c r="H4175" s="93"/>
      <c r="J4175" s="93"/>
      <c r="L4175" s="93"/>
      <c r="N4175" s="93"/>
      <c r="P4175" s="93"/>
    </row>
    <row r="4176" spans="2:16">
      <c r="B4176" s="93"/>
      <c r="C4176" s="93"/>
      <c r="D4176" s="93"/>
      <c r="F4176" s="93"/>
      <c r="H4176" s="93"/>
      <c r="J4176" s="93"/>
      <c r="L4176" s="93"/>
      <c r="N4176" s="93"/>
      <c r="P4176" s="93"/>
    </row>
    <row r="4177" spans="2:16">
      <c r="B4177" s="93"/>
      <c r="C4177" s="93"/>
      <c r="D4177" s="93"/>
      <c r="F4177" s="93"/>
      <c r="H4177" s="93"/>
      <c r="J4177" s="93"/>
      <c r="L4177" s="93"/>
      <c r="N4177" s="93"/>
      <c r="P4177" s="93"/>
    </row>
    <row r="4178" spans="2:16">
      <c r="B4178" s="93"/>
      <c r="C4178" s="93"/>
      <c r="D4178" s="93"/>
      <c r="F4178" s="93"/>
      <c r="H4178" s="93"/>
      <c r="J4178" s="93"/>
      <c r="L4178" s="93"/>
      <c r="N4178" s="93"/>
      <c r="P4178" s="93"/>
    </row>
    <row r="4179" spans="2:16">
      <c r="B4179" s="93"/>
      <c r="C4179" s="93"/>
      <c r="D4179" s="93"/>
      <c r="F4179" s="93"/>
      <c r="H4179" s="93"/>
      <c r="J4179" s="93"/>
      <c r="L4179" s="93"/>
      <c r="N4179" s="93"/>
      <c r="P4179" s="93"/>
    </row>
    <row r="4180" spans="2:16">
      <c r="B4180" s="93"/>
      <c r="C4180" s="93"/>
      <c r="D4180" s="93"/>
      <c r="F4180" s="93"/>
      <c r="H4180" s="93"/>
      <c r="J4180" s="93"/>
      <c r="L4180" s="93"/>
      <c r="N4180" s="93"/>
      <c r="P4180" s="93"/>
    </row>
    <row r="4181" spans="2:16">
      <c r="B4181" s="93"/>
      <c r="C4181" s="93"/>
      <c r="D4181" s="93"/>
      <c r="F4181" s="93"/>
      <c r="H4181" s="93"/>
      <c r="J4181" s="93"/>
      <c r="L4181" s="93"/>
      <c r="N4181" s="93"/>
      <c r="P4181" s="93"/>
    </row>
    <row r="4182" spans="2:16">
      <c r="B4182" s="93"/>
      <c r="C4182" s="93"/>
      <c r="D4182" s="93"/>
      <c r="F4182" s="93"/>
      <c r="H4182" s="93"/>
      <c r="J4182" s="93"/>
      <c r="L4182" s="93"/>
      <c r="N4182" s="93"/>
      <c r="P4182" s="93"/>
    </row>
    <row r="4183" spans="2:16">
      <c r="B4183" s="93"/>
      <c r="C4183" s="93"/>
      <c r="D4183" s="93"/>
      <c r="F4183" s="93"/>
      <c r="H4183" s="93"/>
      <c r="J4183" s="93"/>
      <c r="L4183" s="93"/>
      <c r="N4183" s="93"/>
      <c r="P4183" s="93"/>
    </row>
    <row r="4184" spans="2:16">
      <c r="B4184" s="93"/>
      <c r="C4184" s="93"/>
      <c r="D4184" s="93"/>
      <c r="F4184" s="93"/>
      <c r="H4184" s="93"/>
      <c r="J4184" s="93"/>
      <c r="L4184" s="93"/>
      <c r="N4184" s="93"/>
      <c r="P4184" s="93"/>
    </row>
    <row r="4185" spans="2:16">
      <c r="B4185" s="93"/>
      <c r="C4185" s="93"/>
      <c r="D4185" s="93"/>
      <c r="F4185" s="93"/>
      <c r="H4185" s="93"/>
      <c r="J4185" s="93"/>
      <c r="L4185" s="93"/>
      <c r="N4185" s="93"/>
      <c r="P4185" s="93"/>
    </row>
    <row r="4186" spans="2:16">
      <c r="B4186" s="93"/>
      <c r="C4186" s="93"/>
      <c r="D4186" s="93"/>
      <c r="F4186" s="93"/>
      <c r="H4186" s="93"/>
      <c r="J4186" s="93"/>
      <c r="L4186" s="93"/>
      <c r="N4186" s="93"/>
      <c r="P4186" s="93"/>
    </row>
    <row r="4187" spans="2:16">
      <c r="B4187" s="93"/>
      <c r="C4187" s="93"/>
      <c r="D4187" s="93"/>
      <c r="F4187" s="93"/>
      <c r="H4187" s="93"/>
      <c r="J4187" s="93"/>
      <c r="L4187" s="93"/>
      <c r="N4187" s="93"/>
      <c r="P4187" s="93"/>
    </row>
    <row r="4188" spans="2:16">
      <c r="B4188" s="93"/>
      <c r="C4188" s="93"/>
      <c r="D4188" s="93"/>
      <c r="F4188" s="93"/>
      <c r="H4188" s="93"/>
      <c r="J4188" s="93"/>
      <c r="L4188" s="93"/>
      <c r="N4188" s="93"/>
      <c r="P4188" s="93"/>
    </row>
    <row r="4189" spans="2:16">
      <c r="B4189" s="93"/>
      <c r="C4189" s="93"/>
      <c r="D4189" s="93"/>
      <c r="F4189" s="93"/>
      <c r="H4189" s="93"/>
      <c r="J4189" s="93"/>
      <c r="L4189" s="93"/>
      <c r="N4189" s="93"/>
      <c r="P4189" s="93"/>
    </row>
    <row r="4190" spans="2:16">
      <c r="B4190" s="93"/>
      <c r="C4190" s="93"/>
      <c r="D4190" s="93"/>
      <c r="F4190" s="93"/>
      <c r="H4190" s="93"/>
      <c r="J4190" s="93"/>
      <c r="L4190" s="93"/>
      <c r="N4190" s="93"/>
      <c r="P4190" s="93"/>
    </row>
    <row r="4191" spans="2:16">
      <c r="B4191" s="93"/>
      <c r="C4191" s="93"/>
      <c r="D4191" s="93"/>
      <c r="F4191" s="93"/>
      <c r="H4191" s="93"/>
      <c r="J4191" s="93"/>
      <c r="L4191" s="93"/>
      <c r="N4191" s="93"/>
      <c r="P4191" s="93"/>
    </row>
    <row r="4192" spans="2:16">
      <c r="B4192" s="93"/>
      <c r="C4192" s="93"/>
      <c r="D4192" s="93"/>
      <c r="F4192" s="93"/>
      <c r="H4192" s="93"/>
      <c r="J4192" s="93"/>
      <c r="L4192" s="93"/>
      <c r="N4192" s="93"/>
      <c r="P4192" s="93"/>
    </row>
    <row r="4193" spans="2:16">
      <c r="B4193" s="93"/>
      <c r="C4193" s="93"/>
      <c r="D4193" s="93"/>
      <c r="F4193" s="93"/>
      <c r="H4193" s="93"/>
      <c r="J4193" s="93"/>
      <c r="L4193" s="93"/>
      <c r="N4193" s="93"/>
      <c r="P4193" s="93"/>
    </row>
    <row r="4194" spans="2:16">
      <c r="B4194" s="93"/>
      <c r="C4194" s="93"/>
      <c r="D4194" s="93"/>
      <c r="F4194" s="93"/>
      <c r="H4194" s="93"/>
      <c r="J4194" s="93"/>
      <c r="L4194" s="93"/>
      <c r="N4194" s="93"/>
      <c r="P4194" s="93"/>
    </row>
    <row r="4195" spans="2:16">
      <c r="B4195" s="93"/>
      <c r="C4195" s="93"/>
      <c r="D4195" s="93"/>
      <c r="F4195" s="93"/>
      <c r="H4195" s="93"/>
      <c r="J4195" s="93"/>
      <c r="L4195" s="93"/>
      <c r="N4195" s="93"/>
      <c r="P4195" s="93"/>
    </row>
    <row r="4196" spans="2:16">
      <c r="B4196" s="93"/>
      <c r="C4196" s="93"/>
      <c r="D4196" s="93"/>
      <c r="F4196" s="93"/>
      <c r="H4196" s="93"/>
      <c r="J4196" s="93"/>
      <c r="L4196" s="93"/>
      <c r="N4196" s="93"/>
      <c r="P4196" s="93"/>
    </row>
    <row r="4197" spans="2:16">
      <c r="B4197" s="93"/>
      <c r="C4197" s="93"/>
      <c r="D4197" s="93"/>
      <c r="F4197" s="93"/>
      <c r="H4197" s="93"/>
      <c r="J4197" s="93"/>
      <c r="L4197" s="93"/>
      <c r="N4197" s="93"/>
      <c r="P4197" s="93"/>
    </row>
    <row r="4198" spans="2:16">
      <c r="B4198" s="93"/>
      <c r="C4198" s="93"/>
      <c r="D4198" s="93"/>
      <c r="F4198" s="93"/>
      <c r="H4198" s="93"/>
      <c r="J4198" s="93"/>
      <c r="L4198" s="93"/>
      <c r="N4198" s="93"/>
      <c r="P4198" s="93"/>
    </row>
    <row r="4199" spans="2:16">
      <c r="B4199" s="93"/>
      <c r="C4199" s="93"/>
      <c r="D4199" s="93"/>
      <c r="F4199" s="93"/>
      <c r="H4199" s="93"/>
      <c r="J4199" s="93"/>
      <c r="L4199" s="93"/>
      <c r="N4199" s="93"/>
      <c r="P4199" s="93"/>
    </row>
    <row r="4200" spans="2:16">
      <c r="B4200" s="93"/>
      <c r="C4200" s="93"/>
      <c r="D4200" s="93"/>
      <c r="F4200" s="93"/>
      <c r="H4200" s="93"/>
      <c r="J4200" s="93"/>
      <c r="L4200" s="93"/>
      <c r="N4200" s="93"/>
      <c r="P4200" s="93"/>
    </row>
    <row r="4201" spans="2:16">
      <c r="B4201" s="93"/>
      <c r="C4201" s="93"/>
      <c r="D4201" s="93"/>
      <c r="F4201" s="93"/>
      <c r="H4201" s="93"/>
      <c r="J4201" s="93"/>
      <c r="L4201" s="93"/>
      <c r="N4201" s="93"/>
      <c r="P4201" s="93"/>
    </row>
    <row r="4202" spans="2:16">
      <c r="B4202" s="93"/>
      <c r="C4202" s="93"/>
      <c r="D4202" s="93"/>
      <c r="F4202" s="93"/>
      <c r="H4202" s="93"/>
      <c r="J4202" s="93"/>
      <c r="L4202" s="93"/>
      <c r="N4202" s="93"/>
      <c r="P4202" s="93"/>
    </row>
    <row r="4203" spans="2:16">
      <c r="B4203" s="93"/>
      <c r="C4203" s="93"/>
      <c r="D4203" s="93"/>
      <c r="F4203" s="93"/>
      <c r="H4203" s="93"/>
      <c r="J4203" s="93"/>
      <c r="L4203" s="93"/>
      <c r="N4203" s="93"/>
      <c r="P4203" s="93"/>
    </row>
    <row r="4204" spans="2:16">
      <c r="B4204" s="93"/>
      <c r="C4204" s="93"/>
      <c r="D4204" s="93"/>
      <c r="F4204" s="93"/>
      <c r="H4204" s="93"/>
      <c r="J4204" s="93"/>
      <c r="L4204" s="93"/>
      <c r="N4204" s="93"/>
      <c r="P4204" s="93"/>
    </row>
    <row r="4205" spans="2:16">
      <c r="B4205" s="93"/>
      <c r="C4205" s="93"/>
      <c r="D4205" s="93"/>
      <c r="F4205" s="93"/>
      <c r="H4205" s="93"/>
      <c r="J4205" s="93"/>
      <c r="L4205" s="93"/>
      <c r="N4205" s="93"/>
      <c r="P4205" s="93"/>
    </row>
    <row r="4206" spans="2:16">
      <c r="B4206" s="93"/>
      <c r="C4206" s="93"/>
      <c r="D4206" s="93"/>
      <c r="F4206" s="93"/>
      <c r="H4206" s="93"/>
      <c r="J4206" s="93"/>
      <c r="L4206" s="93"/>
      <c r="N4206" s="93"/>
      <c r="P4206" s="93"/>
    </row>
    <row r="4207" spans="2:16">
      <c r="B4207" s="93"/>
      <c r="C4207" s="93"/>
      <c r="D4207" s="93"/>
      <c r="F4207" s="93"/>
      <c r="H4207" s="93"/>
      <c r="J4207" s="93"/>
      <c r="L4207" s="93"/>
      <c r="N4207" s="93"/>
      <c r="P4207" s="93"/>
    </row>
    <row r="4208" spans="2:16">
      <c r="B4208" s="93"/>
      <c r="C4208" s="93"/>
      <c r="D4208" s="93"/>
      <c r="F4208" s="93"/>
      <c r="H4208" s="93"/>
      <c r="J4208" s="93"/>
      <c r="L4208" s="93"/>
      <c r="N4208" s="93"/>
      <c r="P4208" s="93"/>
    </row>
    <row r="4209" spans="2:16">
      <c r="B4209" s="93"/>
      <c r="C4209" s="93"/>
      <c r="D4209" s="93"/>
      <c r="F4209" s="93"/>
      <c r="H4209" s="93"/>
      <c r="J4209" s="93"/>
      <c r="L4209" s="93"/>
      <c r="N4209" s="93"/>
      <c r="P4209" s="93"/>
    </row>
    <row r="4210" spans="2:16">
      <c r="B4210" s="93"/>
      <c r="C4210" s="93"/>
      <c r="D4210" s="93"/>
      <c r="F4210" s="93"/>
      <c r="H4210" s="93"/>
      <c r="J4210" s="93"/>
      <c r="L4210" s="93"/>
      <c r="N4210" s="93"/>
      <c r="P4210" s="93"/>
    </row>
    <row r="4211" spans="2:16">
      <c r="B4211" s="93"/>
      <c r="C4211" s="93"/>
      <c r="D4211" s="93"/>
      <c r="F4211" s="93"/>
      <c r="H4211" s="93"/>
      <c r="J4211" s="93"/>
      <c r="L4211" s="93"/>
      <c r="N4211" s="93"/>
      <c r="P4211" s="93"/>
    </row>
    <row r="4212" spans="2:16">
      <c r="B4212" s="93"/>
      <c r="C4212" s="93"/>
      <c r="D4212" s="93"/>
      <c r="F4212" s="93"/>
      <c r="H4212" s="93"/>
      <c r="J4212" s="93"/>
      <c r="L4212" s="93"/>
      <c r="N4212" s="93"/>
      <c r="P4212" s="93"/>
    </row>
    <row r="4213" spans="2:16">
      <c r="B4213" s="93"/>
      <c r="C4213" s="93"/>
      <c r="D4213" s="93"/>
      <c r="F4213" s="93"/>
      <c r="H4213" s="93"/>
      <c r="J4213" s="93"/>
      <c r="L4213" s="93"/>
      <c r="N4213" s="93"/>
      <c r="P4213" s="93"/>
    </row>
    <row r="4214" spans="2:16">
      <c r="B4214" s="93"/>
      <c r="C4214" s="93"/>
      <c r="D4214" s="93"/>
      <c r="F4214" s="93"/>
      <c r="H4214" s="93"/>
      <c r="J4214" s="93"/>
      <c r="L4214" s="93"/>
      <c r="N4214" s="93"/>
      <c r="P4214" s="93"/>
    </row>
    <row r="4215" spans="2:16">
      <c r="B4215" s="93"/>
      <c r="C4215" s="93"/>
      <c r="D4215" s="93"/>
      <c r="F4215" s="93"/>
      <c r="H4215" s="93"/>
      <c r="J4215" s="93"/>
      <c r="L4215" s="93"/>
      <c r="N4215" s="93"/>
      <c r="P4215" s="93"/>
    </row>
    <row r="4216" spans="2:16">
      <c r="B4216" s="93"/>
      <c r="C4216" s="93"/>
      <c r="D4216" s="93"/>
      <c r="F4216" s="93"/>
      <c r="H4216" s="93"/>
      <c r="J4216" s="93"/>
      <c r="L4216" s="93"/>
      <c r="N4216" s="93"/>
      <c r="P4216" s="93"/>
    </row>
    <row r="4217" spans="2:16">
      <c r="B4217" s="93"/>
      <c r="C4217" s="93"/>
      <c r="D4217" s="93"/>
      <c r="F4217" s="93"/>
      <c r="H4217" s="93"/>
      <c r="J4217" s="93"/>
      <c r="L4217" s="93"/>
      <c r="N4217" s="93"/>
      <c r="P4217" s="93"/>
    </row>
    <row r="4218" spans="2:16">
      <c r="B4218" s="93"/>
      <c r="C4218" s="93"/>
      <c r="D4218" s="93"/>
      <c r="F4218" s="93"/>
      <c r="H4218" s="93"/>
      <c r="J4218" s="93"/>
      <c r="L4218" s="93"/>
      <c r="N4218" s="93"/>
      <c r="P4218" s="93"/>
    </row>
    <row r="4219" spans="2:16">
      <c r="B4219" s="93"/>
      <c r="C4219" s="93"/>
      <c r="D4219" s="93"/>
      <c r="F4219" s="93"/>
      <c r="H4219" s="93"/>
      <c r="J4219" s="93"/>
      <c r="L4219" s="93"/>
      <c r="N4219" s="93"/>
      <c r="P4219" s="93"/>
    </row>
    <row r="4220" spans="2:16">
      <c r="B4220" s="93"/>
      <c r="C4220" s="93"/>
      <c r="D4220" s="93"/>
      <c r="F4220" s="93"/>
      <c r="H4220" s="93"/>
      <c r="J4220" s="93"/>
      <c r="L4220" s="93"/>
      <c r="N4220" s="93"/>
      <c r="P4220" s="93"/>
    </row>
    <row r="4221" spans="2:16">
      <c r="B4221" s="93"/>
      <c r="C4221" s="93"/>
      <c r="D4221" s="93"/>
      <c r="F4221" s="93"/>
      <c r="H4221" s="93"/>
      <c r="J4221" s="93"/>
      <c r="L4221" s="93"/>
      <c r="N4221" s="93"/>
      <c r="P4221" s="93"/>
    </row>
    <row r="4222" spans="2:16">
      <c r="B4222" s="93"/>
      <c r="C4222" s="93"/>
      <c r="D4222" s="93"/>
      <c r="F4222" s="93"/>
      <c r="H4222" s="93"/>
      <c r="J4222" s="93"/>
      <c r="L4222" s="93"/>
      <c r="N4222" s="93"/>
      <c r="P4222" s="93"/>
    </row>
    <row r="4223" spans="2:16">
      <c r="B4223" s="93"/>
      <c r="C4223" s="93"/>
      <c r="D4223" s="93"/>
      <c r="F4223" s="93"/>
      <c r="H4223" s="93"/>
      <c r="J4223" s="93"/>
      <c r="L4223" s="93"/>
      <c r="N4223" s="93"/>
      <c r="P4223" s="93"/>
    </row>
    <row r="4224" spans="2:16">
      <c r="B4224" s="93"/>
      <c r="C4224" s="93"/>
      <c r="D4224" s="93"/>
      <c r="F4224" s="93"/>
      <c r="H4224" s="93"/>
      <c r="J4224" s="93"/>
      <c r="L4224" s="93"/>
      <c r="N4224" s="93"/>
      <c r="P4224" s="93"/>
    </row>
    <row r="4225" spans="2:16">
      <c r="B4225" s="93"/>
      <c r="C4225" s="93"/>
      <c r="D4225" s="93"/>
      <c r="F4225" s="93"/>
      <c r="H4225" s="93"/>
      <c r="J4225" s="93"/>
      <c r="L4225" s="93"/>
      <c r="N4225" s="93"/>
      <c r="P4225" s="93"/>
    </row>
    <row r="4226" spans="2:16">
      <c r="B4226" s="93"/>
      <c r="C4226" s="93"/>
      <c r="D4226" s="93"/>
      <c r="F4226" s="93"/>
      <c r="H4226" s="93"/>
      <c r="J4226" s="93"/>
      <c r="L4226" s="93"/>
      <c r="N4226" s="93"/>
      <c r="P4226" s="93"/>
    </row>
    <row r="4227" spans="2:16">
      <c r="B4227" s="93"/>
      <c r="C4227" s="93"/>
      <c r="D4227" s="93"/>
      <c r="F4227" s="93"/>
      <c r="H4227" s="93"/>
      <c r="J4227" s="93"/>
      <c r="L4227" s="93"/>
      <c r="N4227" s="93"/>
      <c r="P4227" s="93"/>
    </row>
    <row r="4228" spans="2:16">
      <c r="B4228" s="93"/>
      <c r="C4228" s="93"/>
      <c r="D4228" s="93"/>
      <c r="F4228" s="93"/>
      <c r="H4228" s="93"/>
      <c r="J4228" s="93"/>
      <c r="L4228" s="93"/>
      <c r="N4228" s="93"/>
      <c r="P4228" s="93"/>
    </row>
    <row r="4229" spans="2:16">
      <c r="B4229" s="93"/>
      <c r="C4229" s="93"/>
      <c r="D4229" s="93"/>
      <c r="F4229" s="93"/>
      <c r="H4229" s="93"/>
      <c r="J4229" s="93"/>
      <c r="L4229" s="93"/>
      <c r="N4229" s="93"/>
      <c r="P4229" s="93"/>
    </row>
    <row r="4230" spans="2:16">
      <c r="B4230" s="93"/>
      <c r="C4230" s="93"/>
      <c r="D4230" s="93"/>
      <c r="F4230" s="93"/>
      <c r="H4230" s="93"/>
      <c r="J4230" s="93"/>
      <c r="L4230" s="93"/>
      <c r="N4230" s="93"/>
      <c r="P4230" s="93"/>
    </row>
    <row r="4231" spans="2:16">
      <c r="B4231" s="93"/>
      <c r="C4231" s="93"/>
      <c r="D4231" s="93"/>
      <c r="F4231" s="93"/>
      <c r="H4231" s="93"/>
      <c r="J4231" s="93"/>
      <c r="L4231" s="93"/>
      <c r="N4231" s="93"/>
      <c r="P4231" s="93"/>
    </row>
    <row r="4232" spans="2:16">
      <c r="B4232" s="93"/>
      <c r="C4232" s="93"/>
      <c r="D4232" s="93"/>
      <c r="F4232" s="93"/>
      <c r="H4232" s="93"/>
      <c r="J4232" s="93"/>
      <c r="L4232" s="93"/>
      <c r="N4232" s="93"/>
      <c r="P4232" s="93"/>
    </row>
    <row r="4233" spans="2:16">
      <c r="B4233" s="93"/>
      <c r="C4233" s="93"/>
      <c r="D4233" s="93"/>
      <c r="F4233" s="93"/>
      <c r="H4233" s="93"/>
      <c r="J4233" s="93"/>
      <c r="L4233" s="93"/>
      <c r="N4233" s="93"/>
      <c r="P4233" s="93"/>
    </row>
    <row r="4234" spans="2:16">
      <c r="B4234" s="93"/>
      <c r="C4234" s="93"/>
      <c r="D4234" s="93"/>
      <c r="F4234" s="93"/>
      <c r="H4234" s="93"/>
      <c r="J4234" s="93"/>
      <c r="L4234" s="93"/>
      <c r="N4234" s="93"/>
      <c r="P4234" s="93"/>
    </row>
    <row r="4235" spans="2:16">
      <c r="B4235" s="93"/>
      <c r="C4235" s="93"/>
      <c r="D4235" s="93"/>
      <c r="F4235" s="93"/>
      <c r="H4235" s="93"/>
      <c r="J4235" s="93"/>
      <c r="L4235" s="93"/>
      <c r="N4235" s="93"/>
      <c r="P4235" s="93"/>
    </row>
    <row r="4236" spans="2:16">
      <c r="B4236" s="93"/>
      <c r="C4236" s="93"/>
      <c r="D4236" s="93"/>
      <c r="F4236" s="93"/>
      <c r="H4236" s="93"/>
      <c r="J4236" s="93"/>
      <c r="L4236" s="93"/>
      <c r="N4236" s="93"/>
      <c r="P4236" s="93"/>
    </row>
    <row r="4237" spans="2:16">
      <c r="B4237" s="93"/>
      <c r="C4237" s="93"/>
      <c r="D4237" s="93"/>
      <c r="F4237" s="93"/>
      <c r="H4237" s="93"/>
      <c r="J4237" s="93"/>
      <c r="L4237" s="93"/>
      <c r="N4237" s="93"/>
      <c r="P4237" s="93"/>
    </row>
    <row r="4238" spans="2:16">
      <c r="B4238" s="93"/>
      <c r="C4238" s="93"/>
      <c r="D4238" s="93"/>
      <c r="F4238" s="93"/>
      <c r="H4238" s="93"/>
      <c r="J4238" s="93"/>
      <c r="L4238" s="93"/>
      <c r="N4238" s="93"/>
      <c r="P4238" s="93"/>
    </row>
    <row r="4239" spans="2:16">
      <c r="B4239" s="93"/>
      <c r="C4239" s="93"/>
      <c r="D4239" s="93"/>
      <c r="F4239" s="93"/>
      <c r="H4239" s="93"/>
      <c r="J4239" s="93"/>
      <c r="L4239" s="93"/>
      <c r="N4239" s="93"/>
      <c r="P4239" s="93"/>
    </row>
    <row r="4240" spans="2:16">
      <c r="B4240" s="93"/>
      <c r="C4240" s="93"/>
      <c r="D4240" s="93"/>
      <c r="F4240" s="93"/>
      <c r="H4240" s="93"/>
      <c r="J4240" s="93"/>
      <c r="L4240" s="93"/>
      <c r="N4240" s="93"/>
      <c r="P4240" s="93"/>
    </row>
    <row r="4241" spans="2:16">
      <c r="B4241" s="93"/>
      <c r="C4241" s="93"/>
      <c r="D4241" s="93"/>
      <c r="F4241" s="93"/>
      <c r="H4241" s="93"/>
      <c r="J4241" s="93"/>
      <c r="L4241" s="93"/>
      <c r="N4241" s="93"/>
      <c r="P4241" s="93"/>
    </row>
    <row r="4242" spans="2:16">
      <c r="B4242" s="93"/>
      <c r="C4242" s="93"/>
      <c r="D4242" s="93"/>
      <c r="F4242" s="93"/>
      <c r="H4242" s="93"/>
      <c r="J4242" s="93"/>
      <c r="L4242" s="93"/>
      <c r="N4242" s="93"/>
      <c r="P4242" s="93"/>
    </row>
    <row r="4243" spans="2:16">
      <c r="B4243" s="93"/>
      <c r="C4243" s="93"/>
      <c r="D4243" s="93"/>
      <c r="F4243" s="93"/>
      <c r="H4243" s="93"/>
      <c r="J4243" s="93"/>
      <c r="L4243" s="93"/>
      <c r="N4243" s="93"/>
      <c r="P4243" s="93"/>
    </row>
    <row r="4244" spans="2:16">
      <c r="B4244" s="93"/>
      <c r="C4244" s="93"/>
      <c r="D4244" s="93"/>
      <c r="F4244" s="93"/>
      <c r="H4244" s="93"/>
      <c r="J4244" s="93"/>
      <c r="L4244" s="93"/>
      <c r="N4244" s="93"/>
      <c r="P4244" s="93"/>
    </row>
    <row r="4245" spans="2:16">
      <c r="B4245" s="93"/>
      <c r="C4245" s="93"/>
      <c r="D4245" s="93"/>
      <c r="F4245" s="93"/>
      <c r="H4245" s="93"/>
      <c r="J4245" s="93"/>
      <c r="L4245" s="93"/>
      <c r="N4245" s="93"/>
      <c r="P4245" s="93"/>
    </row>
    <row r="4246" spans="2:16">
      <c r="B4246" s="93"/>
      <c r="C4246" s="93"/>
      <c r="D4246" s="93"/>
      <c r="F4246" s="93"/>
      <c r="H4246" s="93"/>
      <c r="J4246" s="93"/>
      <c r="L4246" s="93"/>
      <c r="N4246" s="93"/>
      <c r="P4246" s="93"/>
    </row>
    <row r="4247" spans="2:16">
      <c r="B4247" s="93"/>
      <c r="C4247" s="93"/>
      <c r="D4247" s="93"/>
      <c r="F4247" s="93"/>
      <c r="H4247" s="93"/>
      <c r="J4247" s="93"/>
      <c r="L4247" s="93"/>
      <c r="N4247" s="93"/>
      <c r="P4247" s="93"/>
    </row>
    <row r="4248" spans="2:16">
      <c r="B4248" s="93"/>
      <c r="C4248" s="93"/>
      <c r="D4248" s="93"/>
      <c r="F4248" s="93"/>
      <c r="H4248" s="93"/>
      <c r="J4248" s="93"/>
      <c r="L4248" s="93"/>
      <c r="N4248" s="93"/>
      <c r="P4248" s="93"/>
    </row>
    <row r="4249" spans="2:16">
      <c r="B4249" s="93"/>
      <c r="C4249" s="93"/>
      <c r="D4249" s="93"/>
      <c r="F4249" s="93"/>
      <c r="H4249" s="93"/>
      <c r="J4249" s="93"/>
      <c r="L4249" s="93"/>
      <c r="N4249" s="93"/>
      <c r="P4249" s="93"/>
    </row>
    <row r="4250" spans="2:16">
      <c r="B4250" s="93"/>
      <c r="C4250" s="93"/>
      <c r="D4250" s="93"/>
      <c r="F4250" s="93"/>
      <c r="H4250" s="93"/>
      <c r="J4250" s="93"/>
      <c r="L4250" s="93"/>
      <c r="N4250" s="93"/>
      <c r="P4250" s="93"/>
    </row>
    <row r="4251" spans="2:16">
      <c r="B4251" s="93"/>
      <c r="C4251" s="93"/>
      <c r="D4251" s="93"/>
      <c r="F4251" s="93"/>
      <c r="H4251" s="93"/>
      <c r="J4251" s="93"/>
      <c r="L4251" s="93"/>
      <c r="N4251" s="93"/>
      <c r="P4251" s="93"/>
    </row>
    <row r="4252" spans="2:16">
      <c r="B4252" s="93"/>
      <c r="C4252" s="93"/>
      <c r="D4252" s="93"/>
      <c r="F4252" s="93"/>
      <c r="H4252" s="93"/>
      <c r="J4252" s="93"/>
      <c r="L4252" s="93"/>
      <c r="N4252" s="93"/>
      <c r="P4252" s="93"/>
    </row>
    <row r="4253" spans="2:16">
      <c r="B4253" s="93"/>
      <c r="C4253" s="93"/>
      <c r="D4253" s="93"/>
      <c r="F4253" s="93"/>
      <c r="H4253" s="93"/>
      <c r="J4253" s="93"/>
      <c r="L4253" s="93"/>
      <c r="N4253" s="93"/>
      <c r="P4253" s="93"/>
    </row>
    <row r="4254" spans="2:16">
      <c r="B4254" s="93"/>
      <c r="C4254" s="93"/>
      <c r="D4254" s="93"/>
      <c r="F4254" s="93"/>
      <c r="H4254" s="93"/>
      <c r="J4254" s="93"/>
      <c r="L4254" s="93"/>
      <c r="N4254" s="93"/>
      <c r="P4254" s="93"/>
    </row>
    <row r="4255" spans="2:16">
      <c r="B4255" s="93"/>
      <c r="C4255" s="93"/>
      <c r="D4255" s="93"/>
      <c r="F4255" s="93"/>
      <c r="H4255" s="93"/>
      <c r="J4255" s="93"/>
      <c r="L4255" s="93"/>
      <c r="N4255" s="93"/>
      <c r="P4255" s="93"/>
    </row>
    <row r="4256" spans="2:16">
      <c r="B4256" s="93"/>
      <c r="C4256" s="93"/>
      <c r="D4256" s="93"/>
      <c r="F4256" s="93"/>
      <c r="H4256" s="93"/>
      <c r="J4256" s="93"/>
      <c r="L4256" s="93"/>
      <c r="N4256" s="93"/>
      <c r="P4256" s="93"/>
    </row>
    <row r="4257" spans="2:16">
      <c r="B4257" s="93"/>
      <c r="C4257" s="93"/>
      <c r="D4257" s="93"/>
      <c r="F4257" s="93"/>
      <c r="H4257" s="93"/>
      <c r="J4257" s="93"/>
      <c r="L4257" s="93"/>
      <c r="N4257" s="93"/>
      <c r="P4257" s="93"/>
    </row>
    <row r="4258" spans="2:16">
      <c r="B4258" s="93"/>
      <c r="C4258" s="93"/>
      <c r="D4258" s="93"/>
      <c r="F4258" s="93"/>
      <c r="H4258" s="93"/>
      <c r="J4258" s="93"/>
      <c r="L4258" s="93"/>
      <c r="N4258" s="93"/>
      <c r="P4258" s="93"/>
    </row>
    <row r="4259" spans="2:16">
      <c r="B4259" s="93"/>
      <c r="C4259" s="93"/>
      <c r="D4259" s="93"/>
      <c r="F4259" s="93"/>
      <c r="H4259" s="93"/>
      <c r="J4259" s="93"/>
      <c r="L4259" s="93"/>
      <c r="N4259" s="93"/>
      <c r="P4259" s="93"/>
    </row>
    <row r="4260" spans="2:16">
      <c r="B4260" s="93"/>
      <c r="C4260" s="93"/>
      <c r="D4260" s="93"/>
      <c r="F4260" s="93"/>
      <c r="H4260" s="93"/>
      <c r="J4260" s="93"/>
      <c r="L4260" s="93"/>
      <c r="N4260" s="93"/>
      <c r="P4260" s="93"/>
    </row>
    <row r="4261" spans="2:16">
      <c r="B4261" s="93"/>
      <c r="C4261" s="93"/>
      <c r="D4261" s="93"/>
      <c r="F4261" s="93"/>
      <c r="H4261" s="93"/>
      <c r="J4261" s="93"/>
      <c r="L4261" s="93"/>
      <c r="N4261" s="93"/>
      <c r="P4261" s="93"/>
    </row>
    <row r="4262" spans="2:16">
      <c r="B4262" s="93"/>
      <c r="C4262" s="93"/>
      <c r="D4262" s="93"/>
      <c r="F4262" s="93"/>
      <c r="H4262" s="93"/>
      <c r="J4262" s="93"/>
      <c r="L4262" s="93"/>
      <c r="N4262" s="93"/>
      <c r="P4262" s="93"/>
    </row>
    <row r="4263" spans="2:16">
      <c r="B4263" s="93"/>
      <c r="C4263" s="93"/>
      <c r="D4263" s="93"/>
      <c r="F4263" s="93"/>
      <c r="H4263" s="93"/>
      <c r="J4263" s="93"/>
      <c r="L4263" s="93"/>
      <c r="N4263" s="93"/>
      <c r="P4263" s="93"/>
    </row>
    <row r="4264" spans="2:16">
      <c r="B4264" s="93"/>
      <c r="C4264" s="93"/>
      <c r="D4264" s="93"/>
      <c r="F4264" s="93"/>
      <c r="H4264" s="93"/>
      <c r="J4264" s="93"/>
      <c r="L4264" s="93"/>
      <c r="N4264" s="93"/>
      <c r="P4264" s="93"/>
    </row>
    <row r="4265" spans="2:16">
      <c r="B4265" s="93"/>
      <c r="C4265" s="93"/>
      <c r="D4265" s="93"/>
      <c r="F4265" s="93"/>
      <c r="H4265" s="93"/>
      <c r="J4265" s="93"/>
      <c r="L4265" s="93"/>
      <c r="N4265" s="93"/>
      <c r="P4265" s="93"/>
    </row>
    <row r="4266" spans="2:16">
      <c r="B4266" s="93"/>
      <c r="C4266" s="93"/>
      <c r="D4266" s="93"/>
      <c r="F4266" s="93"/>
      <c r="H4266" s="93"/>
      <c r="J4266" s="93"/>
      <c r="L4266" s="93"/>
      <c r="N4266" s="93"/>
      <c r="P4266" s="93"/>
    </row>
    <row r="4267" spans="2:16">
      <c r="B4267" s="93"/>
      <c r="C4267" s="93"/>
      <c r="D4267" s="93"/>
      <c r="F4267" s="93"/>
      <c r="H4267" s="93"/>
      <c r="J4267" s="93"/>
      <c r="L4267" s="93"/>
      <c r="N4267" s="93"/>
      <c r="P4267" s="93"/>
    </row>
    <row r="4268" spans="2:16">
      <c r="B4268" s="93"/>
      <c r="C4268" s="93"/>
      <c r="D4268" s="93"/>
      <c r="F4268" s="93"/>
      <c r="H4268" s="93"/>
      <c r="J4268" s="93"/>
      <c r="L4268" s="93"/>
      <c r="N4268" s="93"/>
      <c r="P4268" s="93"/>
    </row>
    <row r="4269" spans="2:16">
      <c r="B4269" s="93"/>
      <c r="C4269" s="93"/>
      <c r="D4269" s="93"/>
      <c r="F4269" s="93"/>
      <c r="H4269" s="93"/>
      <c r="J4269" s="93"/>
      <c r="L4269" s="93"/>
      <c r="N4269" s="93"/>
      <c r="P4269" s="93"/>
    </row>
    <row r="4270" spans="2:16">
      <c r="B4270" s="93"/>
      <c r="C4270" s="93"/>
      <c r="D4270" s="93"/>
      <c r="F4270" s="93"/>
      <c r="H4270" s="93"/>
      <c r="J4270" s="93"/>
      <c r="L4270" s="93"/>
      <c r="N4270" s="93"/>
      <c r="P4270" s="93"/>
    </row>
    <row r="4271" spans="2:16">
      <c r="B4271" s="93"/>
      <c r="C4271" s="93"/>
      <c r="D4271" s="93"/>
      <c r="F4271" s="93"/>
      <c r="H4271" s="93"/>
      <c r="J4271" s="93"/>
      <c r="L4271" s="93"/>
      <c r="N4271" s="93"/>
      <c r="P4271" s="93"/>
    </row>
    <row r="4272" spans="2:16">
      <c r="B4272" s="93"/>
      <c r="C4272" s="93"/>
      <c r="D4272" s="93"/>
      <c r="F4272" s="93"/>
      <c r="H4272" s="93"/>
      <c r="J4272" s="93"/>
      <c r="L4272" s="93"/>
      <c r="N4272" s="93"/>
      <c r="P4272" s="93"/>
    </row>
    <row r="4273" spans="2:16">
      <c r="B4273" s="93"/>
      <c r="C4273" s="93"/>
      <c r="D4273" s="93"/>
      <c r="F4273" s="93"/>
      <c r="H4273" s="93"/>
      <c r="J4273" s="93"/>
      <c r="L4273" s="93"/>
      <c r="N4273" s="93"/>
      <c r="P4273" s="93"/>
    </row>
    <row r="4274" spans="2:16">
      <c r="B4274" s="93"/>
      <c r="C4274" s="93"/>
      <c r="D4274" s="93"/>
      <c r="F4274" s="93"/>
      <c r="H4274" s="93"/>
      <c r="J4274" s="93"/>
      <c r="L4274" s="93"/>
      <c r="N4274" s="93"/>
      <c r="P4274" s="93"/>
    </row>
    <row r="4275" spans="2:16">
      <c r="B4275" s="93"/>
      <c r="C4275" s="93"/>
      <c r="D4275" s="93"/>
      <c r="F4275" s="93"/>
      <c r="H4275" s="93"/>
      <c r="J4275" s="93"/>
      <c r="L4275" s="93"/>
      <c r="N4275" s="93"/>
      <c r="P4275" s="93"/>
    </row>
    <row r="4276" spans="2:16">
      <c r="B4276" s="93"/>
      <c r="C4276" s="93"/>
      <c r="D4276" s="93"/>
      <c r="F4276" s="93"/>
      <c r="H4276" s="93"/>
      <c r="J4276" s="93"/>
      <c r="L4276" s="93"/>
      <c r="N4276" s="93"/>
      <c r="P4276" s="93"/>
    </row>
    <row r="4277" spans="2:16">
      <c r="B4277" s="93"/>
      <c r="C4277" s="93"/>
      <c r="D4277" s="93"/>
      <c r="F4277" s="93"/>
      <c r="H4277" s="93"/>
      <c r="J4277" s="93"/>
      <c r="L4277" s="93"/>
      <c r="N4277" s="93"/>
      <c r="P4277" s="93"/>
    </row>
    <row r="4278" spans="2:16">
      <c r="B4278" s="93"/>
      <c r="C4278" s="93"/>
      <c r="D4278" s="93"/>
      <c r="F4278" s="93"/>
      <c r="H4278" s="93"/>
      <c r="J4278" s="93"/>
      <c r="L4278" s="93"/>
      <c r="N4278" s="93"/>
      <c r="P4278" s="93"/>
    </row>
    <row r="4279" spans="2:16">
      <c r="B4279" s="93"/>
      <c r="C4279" s="93"/>
      <c r="D4279" s="93"/>
      <c r="F4279" s="93"/>
      <c r="H4279" s="93"/>
      <c r="J4279" s="93"/>
      <c r="L4279" s="93"/>
      <c r="N4279" s="93"/>
      <c r="P4279" s="93"/>
    </row>
    <row r="4280" spans="2:16">
      <c r="B4280" s="93"/>
      <c r="C4280" s="93"/>
      <c r="D4280" s="93"/>
      <c r="F4280" s="93"/>
      <c r="H4280" s="93"/>
      <c r="J4280" s="93"/>
      <c r="L4280" s="93"/>
      <c r="N4280" s="93"/>
      <c r="P4280" s="93"/>
    </row>
    <row r="4281" spans="2:16">
      <c r="B4281" s="93"/>
      <c r="C4281" s="93"/>
      <c r="D4281" s="93"/>
      <c r="F4281" s="93"/>
      <c r="H4281" s="93"/>
      <c r="J4281" s="93"/>
      <c r="L4281" s="93"/>
      <c r="N4281" s="93"/>
      <c r="P4281" s="93"/>
    </row>
    <row r="4282" spans="2:16">
      <c r="B4282" s="93"/>
      <c r="C4282" s="93"/>
      <c r="D4282" s="93"/>
      <c r="F4282" s="93"/>
      <c r="H4282" s="93"/>
      <c r="J4282" s="93"/>
      <c r="L4282" s="93"/>
      <c r="N4282" s="93"/>
      <c r="P4282" s="93"/>
    </row>
    <row r="4283" spans="2:16">
      <c r="B4283" s="93"/>
      <c r="C4283" s="93"/>
      <c r="D4283" s="93"/>
      <c r="F4283" s="93"/>
      <c r="H4283" s="93"/>
      <c r="J4283" s="93"/>
      <c r="L4283" s="93"/>
      <c r="N4283" s="93"/>
      <c r="P4283" s="93"/>
    </row>
    <row r="4284" spans="2:16">
      <c r="B4284" s="93"/>
      <c r="C4284" s="93"/>
      <c r="D4284" s="93"/>
      <c r="F4284" s="93"/>
      <c r="H4284" s="93"/>
      <c r="J4284" s="93"/>
      <c r="L4284" s="93"/>
      <c r="N4284" s="93"/>
      <c r="P4284" s="93"/>
    </row>
    <row r="4285" spans="2:16">
      <c r="B4285" s="93"/>
      <c r="C4285" s="93"/>
      <c r="D4285" s="93"/>
      <c r="F4285" s="93"/>
      <c r="H4285" s="93"/>
      <c r="J4285" s="93"/>
      <c r="L4285" s="93"/>
      <c r="N4285" s="93"/>
      <c r="P4285" s="93"/>
    </row>
    <row r="4286" spans="2:16">
      <c r="B4286" s="93"/>
      <c r="C4286" s="93"/>
      <c r="D4286" s="93"/>
      <c r="F4286" s="93"/>
      <c r="H4286" s="93"/>
      <c r="J4286" s="93"/>
      <c r="L4286" s="93"/>
      <c r="N4286" s="93"/>
      <c r="P4286" s="93"/>
    </row>
    <row r="4287" spans="2:16">
      <c r="B4287" s="93"/>
      <c r="C4287" s="93"/>
      <c r="D4287" s="93"/>
      <c r="F4287" s="93"/>
      <c r="H4287" s="93"/>
      <c r="J4287" s="93"/>
      <c r="L4287" s="93"/>
      <c r="N4287" s="93"/>
      <c r="P4287" s="93"/>
    </row>
    <row r="4288" spans="2:16">
      <c r="B4288" s="93"/>
      <c r="C4288" s="93"/>
      <c r="D4288" s="93"/>
      <c r="F4288" s="93"/>
      <c r="H4288" s="93"/>
      <c r="J4288" s="93"/>
      <c r="L4288" s="93"/>
      <c r="N4288" s="93"/>
      <c r="P4288" s="93"/>
    </row>
    <row r="4289" spans="2:16">
      <c r="B4289" s="93"/>
      <c r="C4289" s="93"/>
      <c r="D4289" s="93"/>
      <c r="F4289" s="93"/>
      <c r="H4289" s="93"/>
      <c r="J4289" s="93"/>
      <c r="L4289" s="93"/>
      <c r="N4289" s="93"/>
      <c r="P4289" s="93"/>
    </row>
    <row r="4290" spans="2:16">
      <c r="B4290" s="93"/>
      <c r="C4290" s="93"/>
      <c r="D4290" s="93"/>
      <c r="F4290" s="93"/>
      <c r="H4290" s="93"/>
      <c r="J4290" s="93"/>
      <c r="L4290" s="93"/>
      <c r="N4290" s="93"/>
      <c r="P4290" s="93"/>
    </row>
    <row r="4291" spans="2:16">
      <c r="B4291" s="93"/>
      <c r="C4291" s="93"/>
      <c r="D4291" s="93"/>
      <c r="F4291" s="93"/>
      <c r="H4291" s="93"/>
      <c r="J4291" s="93"/>
      <c r="L4291" s="93"/>
      <c r="N4291" s="93"/>
      <c r="P4291" s="93"/>
    </row>
    <row r="4292" spans="2:16">
      <c r="B4292" s="93"/>
      <c r="C4292" s="93"/>
      <c r="D4292" s="93"/>
      <c r="F4292" s="93"/>
      <c r="H4292" s="93"/>
      <c r="J4292" s="93"/>
      <c r="L4292" s="93"/>
      <c r="N4292" s="93"/>
      <c r="P4292" s="93"/>
    </row>
    <row r="4293" spans="2:16">
      <c r="B4293" s="93"/>
      <c r="C4293" s="93"/>
      <c r="D4293" s="93"/>
      <c r="F4293" s="93"/>
      <c r="H4293" s="93"/>
      <c r="J4293" s="93"/>
      <c r="L4293" s="93"/>
      <c r="N4293" s="93"/>
      <c r="P4293" s="93"/>
    </row>
    <row r="4294" spans="2:16">
      <c r="B4294" s="93"/>
      <c r="C4294" s="93"/>
      <c r="D4294" s="93"/>
      <c r="F4294" s="93"/>
      <c r="H4294" s="93"/>
      <c r="J4294" s="93"/>
      <c r="L4294" s="93"/>
      <c r="N4294" s="93"/>
      <c r="P4294" s="93"/>
    </row>
    <row r="4295" spans="2:16">
      <c r="B4295" s="93"/>
      <c r="C4295" s="93"/>
      <c r="D4295" s="93"/>
      <c r="F4295" s="93"/>
      <c r="H4295" s="93"/>
      <c r="J4295" s="93"/>
      <c r="L4295" s="93"/>
      <c r="N4295" s="93"/>
      <c r="P4295" s="93"/>
    </row>
    <row r="4296" spans="2:16">
      <c r="B4296" s="93"/>
      <c r="C4296" s="93"/>
      <c r="D4296" s="93"/>
      <c r="F4296" s="93"/>
      <c r="H4296" s="93"/>
      <c r="J4296" s="93"/>
      <c r="L4296" s="93"/>
      <c r="N4296" s="93"/>
      <c r="P4296" s="93"/>
    </row>
    <row r="4297" spans="2:16">
      <c r="B4297" s="93"/>
      <c r="C4297" s="93"/>
      <c r="D4297" s="93"/>
      <c r="F4297" s="93"/>
      <c r="H4297" s="93"/>
      <c r="J4297" s="93"/>
      <c r="L4297" s="93"/>
      <c r="N4297" s="93"/>
      <c r="P4297" s="93"/>
    </row>
    <row r="4298" spans="2:16">
      <c r="B4298" s="93"/>
      <c r="C4298" s="93"/>
      <c r="D4298" s="93"/>
      <c r="F4298" s="93"/>
      <c r="H4298" s="93"/>
      <c r="J4298" s="93"/>
      <c r="L4298" s="93"/>
      <c r="N4298" s="93"/>
      <c r="P4298" s="93"/>
    </row>
    <row r="4299" spans="2:16">
      <c r="B4299" s="93"/>
      <c r="C4299" s="93"/>
      <c r="D4299" s="93"/>
      <c r="F4299" s="93"/>
      <c r="H4299" s="93"/>
      <c r="J4299" s="93"/>
      <c r="L4299" s="93"/>
      <c r="N4299" s="93"/>
      <c r="P4299" s="93"/>
    </row>
    <row r="4300" spans="2:16">
      <c r="B4300" s="93"/>
      <c r="C4300" s="93"/>
      <c r="D4300" s="93"/>
      <c r="F4300" s="93"/>
      <c r="H4300" s="93"/>
      <c r="J4300" s="93"/>
      <c r="L4300" s="93"/>
      <c r="N4300" s="93"/>
      <c r="P4300" s="93"/>
    </row>
    <row r="4301" spans="2:16">
      <c r="B4301" s="93"/>
      <c r="C4301" s="93"/>
      <c r="D4301" s="93"/>
      <c r="F4301" s="93"/>
      <c r="H4301" s="93"/>
      <c r="J4301" s="93"/>
      <c r="L4301" s="93"/>
      <c r="N4301" s="93"/>
      <c r="P4301" s="93"/>
    </row>
    <row r="4302" spans="2:16">
      <c r="B4302" s="93"/>
      <c r="C4302" s="93"/>
      <c r="D4302" s="93"/>
      <c r="F4302" s="93"/>
      <c r="H4302" s="93"/>
      <c r="J4302" s="93"/>
      <c r="L4302" s="93"/>
      <c r="N4302" s="93"/>
      <c r="P4302" s="93"/>
    </row>
    <row r="4303" spans="2:16">
      <c r="B4303" s="93"/>
      <c r="C4303" s="93"/>
      <c r="D4303" s="93"/>
      <c r="F4303" s="93"/>
      <c r="H4303" s="93"/>
      <c r="J4303" s="93"/>
      <c r="L4303" s="93"/>
      <c r="N4303" s="93"/>
      <c r="P4303" s="93"/>
    </row>
    <row r="4304" spans="2:16">
      <c r="B4304" s="93"/>
      <c r="C4304" s="93"/>
      <c r="D4304" s="93"/>
      <c r="F4304" s="93"/>
      <c r="H4304" s="93"/>
      <c r="J4304" s="93"/>
      <c r="L4304" s="93"/>
      <c r="N4304" s="93"/>
      <c r="P4304" s="93"/>
    </row>
    <row r="4305" spans="2:16">
      <c r="B4305" s="93"/>
      <c r="C4305" s="93"/>
      <c r="D4305" s="93"/>
      <c r="F4305" s="93"/>
      <c r="H4305" s="93"/>
      <c r="J4305" s="93"/>
      <c r="L4305" s="93"/>
      <c r="N4305" s="93"/>
      <c r="P4305" s="93"/>
    </row>
    <row r="4306" spans="2:16">
      <c r="B4306" s="93"/>
      <c r="C4306" s="93"/>
      <c r="D4306" s="93"/>
      <c r="F4306" s="93"/>
      <c r="H4306" s="93"/>
      <c r="J4306" s="93"/>
      <c r="L4306" s="93"/>
      <c r="N4306" s="93"/>
      <c r="P4306" s="93"/>
    </row>
    <row r="4307" spans="2:16">
      <c r="B4307" s="93"/>
      <c r="C4307" s="93"/>
      <c r="D4307" s="93"/>
      <c r="F4307" s="93"/>
      <c r="H4307" s="93"/>
      <c r="J4307" s="93"/>
      <c r="L4307" s="93"/>
      <c r="N4307" s="93"/>
      <c r="P4307" s="93"/>
    </row>
    <row r="4308" spans="2:16">
      <c r="B4308" s="93"/>
      <c r="C4308" s="93"/>
      <c r="D4308" s="93"/>
      <c r="F4308" s="93"/>
      <c r="H4308" s="93"/>
      <c r="J4308" s="93"/>
      <c r="L4308" s="93"/>
      <c r="N4308" s="93"/>
      <c r="P4308" s="93"/>
    </row>
    <row r="4309" spans="2:16">
      <c r="B4309" s="93"/>
      <c r="C4309" s="93"/>
      <c r="D4309" s="93"/>
      <c r="F4309" s="93"/>
      <c r="H4309" s="93"/>
      <c r="J4309" s="93"/>
      <c r="L4309" s="93"/>
      <c r="N4309" s="93"/>
      <c r="P4309" s="93"/>
    </row>
    <row r="4310" spans="2:16">
      <c r="B4310" s="93"/>
      <c r="C4310" s="93"/>
      <c r="D4310" s="93"/>
      <c r="F4310" s="93"/>
      <c r="H4310" s="93"/>
      <c r="J4310" s="93"/>
      <c r="L4310" s="93"/>
      <c r="N4310" s="93"/>
      <c r="P4310" s="93"/>
    </row>
    <row r="4311" spans="2:16">
      <c r="B4311" s="93"/>
      <c r="C4311" s="93"/>
      <c r="D4311" s="93"/>
      <c r="F4311" s="93"/>
      <c r="H4311" s="93"/>
      <c r="J4311" s="93"/>
      <c r="L4311" s="93"/>
      <c r="N4311" s="93"/>
      <c r="P4311" s="93"/>
    </row>
    <row r="4312" spans="2:16">
      <c r="B4312" s="93"/>
      <c r="C4312" s="93"/>
      <c r="D4312" s="93"/>
      <c r="F4312" s="93"/>
      <c r="H4312" s="93"/>
      <c r="J4312" s="93"/>
      <c r="L4312" s="93"/>
      <c r="N4312" s="93"/>
      <c r="P4312" s="93"/>
    </row>
    <row r="4313" spans="2:16">
      <c r="B4313" s="93"/>
      <c r="C4313" s="93"/>
      <c r="D4313" s="93"/>
      <c r="F4313" s="93"/>
      <c r="H4313" s="93"/>
      <c r="J4313" s="93"/>
      <c r="L4313" s="93"/>
      <c r="N4313" s="93"/>
      <c r="P4313" s="93"/>
    </row>
    <row r="4314" spans="2:16">
      <c r="B4314" s="93"/>
      <c r="C4314" s="93"/>
      <c r="D4314" s="93"/>
      <c r="F4314" s="93"/>
      <c r="H4314" s="93"/>
      <c r="J4314" s="93"/>
      <c r="L4314" s="93"/>
      <c r="N4314" s="93"/>
      <c r="P4314" s="93"/>
    </row>
    <row r="4315" spans="2:16">
      <c r="B4315" s="93"/>
      <c r="C4315" s="93"/>
      <c r="D4315" s="93"/>
      <c r="F4315" s="93"/>
      <c r="H4315" s="93"/>
      <c r="J4315" s="93"/>
      <c r="L4315" s="93"/>
      <c r="N4315" s="93"/>
      <c r="P4315" s="93"/>
    </row>
    <row r="4316" spans="2:16">
      <c r="B4316" s="93"/>
      <c r="C4316" s="93"/>
      <c r="D4316" s="93"/>
      <c r="F4316" s="93"/>
      <c r="H4316" s="93"/>
      <c r="J4316" s="93"/>
      <c r="L4316" s="93"/>
      <c r="N4316" s="93"/>
      <c r="P4316" s="93"/>
    </row>
    <row r="4317" spans="2:16">
      <c r="B4317" s="93"/>
      <c r="C4317" s="93"/>
      <c r="D4317" s="93"/>
      <c r="F4317" s="93"/>
      <c r="H4317" s="93"/>
      <c r="J4317" s="93"/>
      <c r="L4317" s="93"/>
      <c r="N4317" s="93"/>
      <c r="P4317" s="93"/>
    </row>
    <row r="4318" spans="2:16">
      <c r="B4318" s="93"/>
      <c r="C4318" s="93"/>
      <c r="D4318" s="93"/>
      <c r="F4318" s="93"/>
      <c r="H4318" s="93"/>
      <c r="J4318" s="93"/>
      <c r="L4318" s="93"/>
      <c r="N4318" s="93"/>
      <c r="P4318" s="93"/>
    </row>
    <row r="4319" spans="2:16">
      <c r="B4319" s="93"/>
      <c r="C4319" s="93"/>
      <c r="D4319" s="93"/>
      <c r="F4319" s="93"/>
      <c r="H4319" s="93"/>
      <c r="J4319" s="93"/>
      <c r="L4319" s="93"/>
      <c r="N4319" s="93"/>
      <c r="P4319" s="93"/>
    </row>
    <row r="4320" spans="2:16">
      <c r="B4320" s="93"/>
      <c r="C4320" s="93"/>
      <c r="D4320" s="93"/>
      <c r="F4320" s="93"/>
      <c r="H4320" s="93"/>
      <c r="J4320" s="93"/>
      <c r="L4320" s="93"/>
      <c r="N4320" s="93"/>
      <c r="P4320" s="93"/>
    </row>
    <row r="4321" spans="2:16">
      <c r="B4321" s="93"/>
      <c r="C4321" s="93"/>
      <c r="D4321" s="93"/>
      <c r="F4321" s="93"/>
      <c r="H4321" s="93"/>
      <c r="J4321" s="93"/>
      <c r="L4321" s="93"/>
      <c r="N4321" s="93"/>
      <c r="P4321" s="93"/>
    </row>
    <row r="4322" spans="2:16">
      <c r="B4322" s="93"/>
      <c r="C4322" s="93"/>
      <c r="D4322" s="93"/>
      <c r="F4322" s="93"/>
      <c r="H4322" s="93"/>
      <c r="J4322" s="93"/>
      <c r="L4322" s="93"/>
      <c r="N4322" s="93"/>
      <c r="P4322" s="93"/>
    </row>
    <row r="4323" spans="2:16">
      <c r="B4323" s="93"/>
      <c r="C4323" s="93"/>
      <c r="D4323" s="93"/>
      <c r="F4323" s="93"/>
      <c r="H4323" s="93"/>
      <c r="J4323" s="93"/>
      <c r="L4323" s="93"/>
      <c r="N4323" s="93"/>
      <c r="P4323" s="93"/>
    </row>
    <row r="4324" spans="2:16">
      <c r="B4324" s="93"/>
      <c r="C4324" s="93"/>
      <c r="D4324" s="93"/>
      <c r="F4324" s="93"/>
      <c r="H4324" s="93"/>
      <c r="J4324" s="93"/>
      <c r="L4324" s="93"/>
      <c r="N4324" s="93"/>
      <c r="P4324" s="93"/>
    </row>
    <row r="4325" spans="2:16">
      <c r="B4325" s="93"/>
      <c r="C4325" s="93"/>
      <c r="D4325" s="93"/>
      <c r="F4325" s="93"/>
      <c r="H4325" s="93"/>
      <c r="J4325" s="93"/>
      <c r="L4325" s="93"/>
      <c r="N4325" s="93"/>
      <c r="P4325" s="93"/>
    </row>
    <row r="4326" spans="2:16">
      <c r="B4326" s="93"/>
      <c r="C4326" s="93"/>
      <c r="D4326" s="93"/>
      <c r="F4326" s="93"/>
      <c r="H4326" s="93"/>
      <c r="J4326" s="93"/>
      <c r="L4326" s="93"/>
      <c r="N4326" s="93"/>
      <c r="P4326" s="93"/>
    </row>
    <row r="4327" spans="2:16">
      <c r="B4327" s="93"/>
      <c r="C4327" s="93"/>
      <c r="D4327" s="93"/>
      <c r="F4327" s="93"/>
      <c r="H4327" s="93"/>
      <c r="J4327" s="93"/>
      <c r="L4327" s="93"/>
      <c r="N4327" s="93"/>
      <c r="P4327" s="93"/>
    </row>
    <row r="4328" spans="2:16">
      <c r="B4328" s="93"/>
      <c r="C4328" s="93"/>
      <c r="D4328" s="93"/>
      <c r="F4328" s="93"/>
      <c r="H4328" s="93"/>
      <c r="J4328" s="93"/>
      <c r="L4328" s="93"/>
      <c r="N4328" s="93"/>
      <c r="P4328" s="93"/>
    </row>
    <row r="4329" spans="2:16">
      <c r="B4329" s="93"/>
      <c r="C4329" s="93"/>
      <c r="D4329" s="93"/>
      <c r="F4329" s="93"/>
      <c r="H4329" s="93"/>
      <c r="J4329" s="93"/>
      <c r="L4329" s="93"/>
      <c r="N4329" s="93"/>
      <c r="P4329" s="93"/>
    </row>
    <row r="4330" spans="2:16">
      <c r="B4330" s="93"/>
      <c r="C4330" s="93"/>
      <c r="D4330" s="93"/>
      <c r="F4330" s="93"/>
      <c r="H4330" s="93"/>
      <c r="J4330" s="93"/>
      <c r="L4330" s="93"/>
      <c r="N4330" s="93"/>
      <c r="P4330" s="93"/>
    </row>
    <row r="4331" spans="2:16">
      <c r="B4331" s="93"/>
      <c r="C4331" s="93"/>
      <c r="D4331" s="93"/>
      <c r="F4331" s="93"/>
      <c r="H4331" s="93"/>
      <c r="J4331" s="93"/>
      <c r="L4331" s="93"/>
      <c r="N4331" s="93"/>
      <c r="P4331" s="93"/>
    </row>
    <row r="4332" spans="2:16">
      <c r="B4332" s="93"/>
      <c r="C4332" s="93"/>
      <c r="D4332" s="93"/>
      <c r="F4332" s="93"/>
      <c r="H4332" s="93"/>
      <c r="J4332" s="93"/>
      <c r="L4332" s="93"/>
      <c r="N4332" s="93"/>
      <c r="P4332" s="93"/>
    </row>
    <row r="4333" spans="2:16">
      <c r="B4333" s="93"/>
      <c r="C4333" s="93"/>
      <c r="D4333" s="93"/>
      <c r="F4333" s="93"/>
      <c r="H4333" s="93"/>
      <c r="J4333" s="93"/>
      <c r="L4333" s="93"/>
      <c r="N4333" s="93"/>
      <c r="P4333" s="93"/>
    </row>
    <row r="4334" spans="2:16">
      <c r="B4334" s="93"/>
      <c r="C4334" s="93"/>
      <c r="D4334" s="93"/>
      <c r="F4334" s="93"/>
      <c r="H4334" s="93"/>
      <c r="J4334" s="93"/>
      <c r="L4334" s="93"/>
      <c r="N4334" s="93"/>
      <c r="P4334" s="93"/>
    </row>
    <row r="4335" spans="2:16">
      <c r="B4335" s="93"/>
      <c r="C4335" s="93"/>
      <c r="D4335" s="93"/>
      <c r="F4335" s="93"/>
      <c r="H4335" s="93"/>
      <c r="J4335" s="93"/>
      <c r="L4335" s="93"/>
      <c r="N4335" s="93"/>
      <c r="P4335" s="93"/>
    </row>
    <row r="4336" spans="2:16">
      <c r="B4336" s="93"/>
      <c r="C4336" s="93"/>
      <c r="D4336" s="93"/>
      <c r="F4336" s="93"/>
      <c r="H4336" s="93"/>
      <c r="J4336" s="93"/>
      <c r="L4336" s="93"/>
      <c r="N4336" s="93"/>
      <c r="P4336" s="93"/>
    </row>
    <row r="4337" spans="2:16">
      <c r="B4337" s="93"/>
      <c r="C4337" s="93"/>
      <c r="D4337" s="93"/>
      <c r="F4337" s="93"/>
      <c r="H4337" s="93"/>
      <c r="J4337" s="93"/>
      <c r="L4337" s="93"/>
      <c r="N4337" s="93"/>
      <c r="P4337" s="93"/>
    </row>
    <row r="4338" spans="2:16">
      <c r="B4338" s="93"/>
      <c r="C4338" s="93"/>
      <c r="D4338" s="93"/>
      <c r="F4338" s="93"/>
      <c r="H4338" s="93"/>
      <c r="J4338" s="93"/>
      <c r="L4338" s="93"/>
      <c r="N4338" s="93"/>
      <c r="P4338" s="93"/>
    </row>
    <row r="4339" spans="2:16">
      <c r="B4339" s="93"/>
      <c r="C4339" s="93"/>
      <c r="D4339" s="93"/>
      <c r="F4339" s="93"/>
      <c r="H4339" s="93"/>
      <c r="J4339" s="93"/>
      <c r="L4339" s="93"/>
      <c r="N4339" s="93"/>
      <c r="P4339" s="93"/>
    </row>
    <row r="4340" spans="2:16">
      <c r="B4340" s="93"/>
      <c r="C4340" s="93"/>
      <c r="D4340" s="93"/>
      <c r="F4340" s="93"/>
      <c r="H4340" s="93"/>
      <c r="J4340" s="93"/>
      <c r="L4340" s="93"/>
      <c r="N4340" s="93"/>
      <c r="P4340" s="93"/>
    </row>
    <row r="4341" spans="2:16">
      <c r="B4341" s="93"/>
      <c r="C4341" s="93"/>
      <c r="D4341" s="93"/>
      <c r="F4341" s="93"/>
      <c r="H4341" s="93"/>
      <c r="J4341" s="93"/>
      <c r="L4341" s="93"/>
      <c r="N4341" s="93"/>
      <c r="P4341" s="93"/>
    </row>
    <row r="4342" spans="2:16">
      <c r="B4342" s="93"/>
      <c r="C4342" s="93"/>
      <c r="D4342" s="93"/>
      <c r="F4342" s="93"/>
      <c r="H4342" s="93"/>
      <c r="J4342" s="93"/>
      <c r="L4342" s="93"/>
      <c r="N4342" s="93"/>
      <c r="P4342" s="93"/>
    </row>
    <row r="4343" spans="2:16">
      <c r="B4343" s="93"/>
      <c r="C4343" s="93"/>
      <c r="D4343" s="93"/>
      <c r="F4343" s="93"/>
      <c r="H4343" s="93"/>
      <c r="J4343" s="93"/>
      <c r="L4343" s="93"/>
      <c r="N4343" s="93"/>
      <c r="P4343" s="93"/>
    </row>
    <row r="4344" spans="2:16">
      <c r="B4344" s="93"/>
      <c r="C4344" s="93"/>
      <c r="D4344" s="93"/>
      <c r="F4344" s="93"/>
      <c r="H4344" s="93"/>
      <c r="J4344" s="93"/>
      <c r="L4344" s="93"/>
      <c r="N4344" s="93"/>
      <c r="P4344" s="93"/>
    </row>
    <row r="4345" spans="2:16">
      <c r="B4345" s="93"/>
      <c r="C4345" s="93"/>
      <c r="D4345" s="93"/>
      <c r="F4345" s="93"/>
      <c r="H4345" s="93"/>
      <c r="J4345" s="93"/>
      <c r="L4345" s="93"/>
      <c r="N4345" s="93"/>
      <c r="P4345" s="93"/>
    </row>
    <row r="4346" spans="2:16">
      <c r="B4346" s="93"/>
      <c r="C4346" s="93"/>
      <c r="D4346" s="93"/>
      <c r="F4346" s="93"/>
      <c r="H4346" s="93"/>
      <c r="J4346" s="93"/>
      <c r="L4346" s="93"/>
      <c r="N4346" s="93"/>
      <c r="P4346" s="93"/>
    </row>
    <row r="4347" spans="2:16">
      <c r="B4347" s="93"/>
      <c r="C4347" s="93"/>
      <c r="D4347" s="93"/>
      <c r="F4347" s="93"/>
      <c r="H4347" s="93"/>
      <c r="J4347" s="93"/>
      <c r="L4347" s="93"/>
      <c r="N4347" s="93"/>
      <c r="P4347" s="93"/>
    </row>
    <row r="4348" spans="2:16">
      <c r="B4348" s="93"/>
      <c r="C4348" s="93"/>
      <c r="D4348" s="93"/>
      <c r="F4348" s="93"/>
      <c r="H4348" s="93"/>
      <c r="J4348" s="93"/>
      <c r="L4348" s="93"/>
      <c r="N4348" s="93"/>
      <c r="P4348" s="93"/>
    </row>
    <row r="4349" spans="2:16">
      <c r="B4349" s="93"/>
      <c r="C4349" s="93"/>
      <c r="D4349" s="93"/>
      <c r="F4349" s="93"/>
      <c r="H4349" s="93"/>
      <c r="J4349" s="93"/>
      <c r="L4349" s="93"/>
      <c r="N4349" s="93"/>
      <c r="P4349" s="93"/>
    </row>
    <row r="4350" spans="2:16">
      <c r="B4350" s="93"/>
      <c r="C4350" s="93"/>
      <c r="D4350" s="93"/>
      <c r="F4350" s="93"/>
      <c r="H4350" s="93"/>
      <c r="J4350" s="93"/>
      <c r="L4350" s="93"/>
      <c r="N4350" s="93"/>
      <c r="P4350" s="93"/>
    </row>
    <row r="4351" spans="2:16">
      <c r="B4351" s="93"/>
      <c r="C4351" s="93"/>
      <c r="D4351" s="93"/>
      <c r="F4351" s="93"/>
      <c r="H4351" s="93"/>
      <c r="J4351" s="93"/>
      <c r="L4351" s="93"/>
      <c r="N4351" s="93"/>
      <c r="P4351" s="93"/>
    </row>
    <row r="4352" spans="2:16">
      <c r="B4352" s="93"/>
      <c r="C4352" s="93"/>
      <c r="D4352" s="93"/>
      <c r="F4352" s="93"/>
      <c r="H4352" s="93"/>
      <c r="J4352" s="93"/>
      <c r="L4352" s="93"/>
      <c r="N4352" s="93"/>
      <c r="P4352" s="93"/>
    </row>
    <row r="4353" spans="2:16">
      <c r="B4353" s="93"/>
      <c r="C4353" s="93"/>
      <c r="D4353" s="93"/>
      <c r="F4353" s="93"/>
      <c r="H4353" s="93"/>
      <c r="J4353" s="93"/>
      <c r="L4353" s="93"/>
      <c r="N4353" s="93"/>
      <c r="P4353" s="93"/>
    </row>
    <row r="4354" spans="2:16">
      <c r="B4354" s="93"/>
      <c r="C4354" s="93"/>
      <c r="D4354" s="93"/>
      <c r="F4354" s="93"/>
      <c r="H4354" s="93"/>
      <c r="J4354" s="93"/>
      <c r="L4354" s="93"/>
      <c r="N4354" s="93"/>
      <c r="P4354" s="93"/>
    </row>
    <row r="4355" spans="2:16">
      <c r="B4355" s="93"/>
      <c r="C4355" s="93"/>
      <c r="D4355" s="93"/>
      <c r="F4355" s="93"/>
      <c r="H4355" s="93"/>
      <c r="J4355" s="93"/>
      <c r="L4355" s="93"/>
      <c r="N4355" s="93"/>
      <c r="P4355" s="93"/>
    </row>
    <row r="4356" spans="2:16">
      <c r="B4356" s="93"/>
      <c r="C4356" s="93"/>
      <c r="D4356" s="93"/>
      <c r="F4356" s="93"/>
      <c r="H4356" s="93"/>
      <c r="J4356" s="93"/>
      <c r="L4356" s="93"/>
      <c r="N4356" s="93"/>
      <c r="P4356" s="93"/>
    </row>
    <row r="4357" spans="2:16">
      <c r="B4357" s="93"/>
      <c r="C4357" s="93"/>
      <c r="D4357" s="93"/>
      <c r="F4357" s="93"/>
      <c r="H4357" s="93"/>
      <c r="J4357" s="93"/>
      <c r="L4357" s="93"/>
      <c r="N4357" s="93"/>
      <c r="P4357" s="93"/>
    </row>
    <row r="4358" spans="2:16">
      <c r="B4358" s="93"/>
      <c r="C4358" s="93"/>
      <c r="D4358" s="93"/>
      <c r="F4358" s="93"/>
      <c r="H4358" s="93"/>
      <c r="J4358" s="93"/>
      <c r="L4358" s="93"/>
      <c r="N4358" s="93"/>
      <c r="P4358" s="93"/>
    </row>
    <row r="4359" spans="2:16">
      <c r="B4359" s="93"/>
      <c r="C4359" s="93"/>
      <c r="D4359" s="93"/>
      <c r="F4359" s="93"/>
      <c r="H4359" s="93"/>
      <c r="J4359" s="93"/>
      <c r="L4359" s="93"/>
      <c r="N4359" s="93"/>
      <c r="P4359" s="93"/>
    </row>
    <row r="4360" spans="2:16">
      <c r="B4360" s="93"/>
      <c r="C4360" s="93"/>
      <c r="D4360" s="93"/>
      <c r="F4360" s="93"/>
      <c r="H4360" s="93"/>
      <c r="J4360" s="93"/>
      <c r="L4360" s="93"/>
      <c r="N4360" s="93"/>
      <c r="P4360" s="93"/>
    </row>
    <row r="4361" spans="2:16">
      <c r="B4361" s="93"/>
      <c r="C4361" s="93"/>
      <c r="D4361" s="93"/>
      <c r="F4361" s="93"/>
      <c r="H4361" s="93"/>
      <c r="J4361" s="93"/>
      <c r="L4361" s="93"/>
      <c r="N4361" s="93"/>
      <c r="P4361" s="93"/>
    </row>
    <row r="4362" spans="2:16">
      <c r="B4362" s="93"/>
      <c r="C4362" s="93"/>
      <c r="D4362" s="93"/>
      <c r="F4362" s="93"/>
      <c r="H4362" s="93"/>
      <c r="J4362" s="93"/>
      <c r="L4362" s="93"/>
      <c r="N4362" s="93"/>
      <c r="P4362" s="93"/>
    </row>
    <row r="4363" spans="2:16">
      <c r="B4363" s="93"/>
      <c r="C4363" s="93"/>
      <c r="D4363" s="93"/>
      <c r="F4363" s="93"/>
      <c r="H4363" s="93"/>
      <c r="J4363" s="93"/>
      <c r="L4363" s="93"/>
      <c r="N4363" s="93"/>
      <c r="P4363" s="93"/>
    </row>
    <row r="4364" spans="2:16">
      <c r="B4364" s="93"/>
      <c r="C4364" s="93"/>
      <c r="D4364" s="93"/>
      <c r="F4364" s="93"/>
      <c r="H4364" s="93"/>
      <c r="J4364" s="93"/>
      <c r="L4364" s="93"/>
      <c r="N4364" s="93"/>
      <c r="P4364" s="93"/>
    </row>
    <row r="4365" spans="2:16">
      <c r="B4365" s="93"/>
      <c r="C4365" s="93"/>
      <c r="D4365" s="93"/>
      <c r="F4365" s="93"/>
      <c r="H4365" s="93"/>
      <c r="J4365" s="93"/>
      <c r="L4365" s="93"/>
      <c r="N4365" s="93"/>
      <c r="P4365" s="93"/>
    </row>
    <row r="4366" spans="2:16">
      <c r="B4366" s="93"/>
      <c r="C4366" s="93"/>
      <c r="D4366" s="93"/>
      <c r="F4366" s="93"/>
      <c r="H4366" s="93"/>
      <c r="J4366" s="93"/>
      <c r="L4366" s="93"/>
      <c r="N4366" s="93"/>
      <c r="P4366" s="93"/>
    </row>
    <row r="4367" spans="2:16">
      <c r="B4367" s="93"/>
      <c r="C4367" s="93"/>
      <c r="D4367" s="93"/>
      <c r="F4367" s="93"/>
      <c r="H4367" s="93"/>
      <c r="J4367" s="93"/>
      <c r="L4367" s="93"/>
      <c r="N4367" s="93"/>
      <c r="P4367" s="93"/>
    </row>
    <row r="4368" spans="2:16">
      <c r="B4368" s="93"/>
      <c r="C4368" s="93"/>
      <c r="D4368" s="93"/>
      <c r="F4368" s="93"/>
      <c r="H4368" s="93"/>
      <c r="J4368" s="93"/>
      <c r="L4368" s="93"/>
      <c r="N4368" s="93"/>
      <c r="P4368" s="93"/>
    </row>
    <row r="4369" spans="2:16">
      <c r="B4369" s="93"/>
      <c r="C4369" s="93"/>
      <c r="D4369" s="93"/>
      <c r="F4369" s="93"/>
      <c r="H4369" s="93"/>
      <c r="J4369" s="93"/>
      <c r="L4369" s="93"/>
      <c r="N4369" s="93"/>
      <c r="P4369" s="93"/>
    </row>
    <row r="4370" spans="2:16">
      <c r="B4370" s="93"/>
      <c r="C4370" s="93"/>
      <c r="D4370" s="93"/>
      <c r="F4370" s="93"/>
      <c r="H4370" s="93"/>
      <c r="J4370" s="93"/>
      <c r="L4370" s="93"/>
      <c r="N4370" s="93"/>
      <c r="P4370" s="93"/>
    </row>
    <row r="4371" spans="2:16">
      <c r="B4371" s="93"/>
      <c r="C4371" s="93"/>
      <c r="D4371" s="93"/>
      <c r="F4371" s="93"/>
      <c r="H4371" s="93"/>
      <c r="J4371" s="93"/>
      <c r="L4371" s="93"/>
      <c r="N4371" s="93"/>
      <c r="P4371" s="93"/>
    </row>
    <row r="4372" spans="2:16">
      <c r="B4372" s="93"/>
      <c r="C4372" s="93"/>
      <c r="D4372" s="93"/>
      <c r="F4372" s="93"/>
      <c r="H4372" s="93"/>
      <c r="J4372" s="93"/>
      <c r="L4372" s="93"/>
      <c r="N4372" s="93"/>
      <c r="P4372" s="93"/>
    </row>
    <row r="4373" spans="2:16">
      <c r="B4373" s="93"/>
      <c r="C4373" s="93"/>
      <c r="D4373" s="93"/>
      <c r="F4373" s="93"/>
      <c r="H4373" s="93"/>
      <c r="J4373" s="93"/>
      <c r="L4373" s="93"/>
      <c r="N4373" s="93"/>
      <c r="P4373" s="93"/>
    </row>
    <row r="4374" spans="2:16">
      <c r="B4374" s="93"/>
      <c r="C4374" s="93"/>
      <c r="D4374" s="93"/>
      <c r="F4374" s="93"/>
      <c r="H4374" s="93"/>
      <c r="J4374" s="93"/>
      <c r="L4374" s="93"/>
      <c r="N4374" s="93"/>
      <c r="P4374" s="93"/>
    </row>
    <row r="4375" spans="2:16">
      <c r="B4375" s="93"/>
      <c r="C4375" s="93"/>
      <c r="D4375" s="93"/>
      <c r="F4375" s="93"/>
      <c r="H4375" s="93"/>
      <c r="J4375" s="93"/>
      <c r="L4375" s="93"/>
      <c r="N4375" s="93"/>
      <c r="P4375" s="93"/>
    </row>
    <row r="4376" spans="2:16">
      <c r="B4376" s="93"/>
      <c r="C4376" s="93"/>
      <c r="D4376" s="93"/>
      <c r="F4376" s="93"/>
      <c r="H4376" s="93"/>
      <c r="J4376" s="93"/>
      <c r="L4376" s="93"/>
      <c r="N4376" s="93"/>
      <c r="P4376" s="93"/>
    </row>
    <row r="4377" spans="2:16">
      <c r="B4377" s="93"/>
      <c r="C4377" s="93"/>
      <c r="D4377" s="93"/>
      <c r="F4377" s="93"/>
      <c r="H4377" s="93"/>
      <c r="J4377" s="93"/>
      <c r="L4377" s="93"/>
      <c r="N4377" s="93"/>
      <c r="P4377" s="93"/>
    </row>
    <row r="4378" spans="2:16">
      <c r="B4378" s="93"/>
      <c r="C4378" s="93"/>
      <c r="D4378" s="93"/>
      <c r="F4378" s="93"/>
      <c r="H4378" s="93"/>
      <c r="J4378" s="93"/>
      <c r="L4378" s="93"/>
      <c r="N4378" s="93"/>
      <c r="P4378" s="93"/>
    </row>
    <row r="4379" spans="2:16">
      <c r="B4379" s="93"/>
      <c r="C4379" s="93"/>
      <c r="D4379" s="93"/>
      <c r="F4379" s="93"/>
      <c r="H4379" s="93"/>
      <c r="J4379" s="93"/>
      <c r="L4379" s="93"/>
      <c r="N4379" s="93"/>
      <c r="P4379" s="93"/>
    </row>
    <row r="4380" spans="2:16">
      <c r="B4380" s="93"/>
      <c r="C4380" s="93"/>
      <c r="D4380" s="93"/>
      <c r="F4380" s="93"/>
      <c r="H4380" s="93"/>
      <c r="J4380" s="93"/>
      <c r="L4380" s="93"/>
      <c r="N4380" s="93"/>
      <c r="P4380" s="93"/>
    </row>
    <row r="4381" spans="2:16">
      <c r="B4381" s="93"/>
      <c r="C4381" s="93"/>
      <c r="D4381" s="93"/>
      <c r="F4381" s="93"/>
      <c r="H4381" s="93"/>
      <c r="J4381" s="93"/>
      <c r="L4381" s="93"/>
      <c r="N4381" s="93"/>
      <c r="P4381" s="93"/>
    </row>
    <row r="4382" spans="2:16">
      <c r="B4382" s="93"/>
      <c r="C4382" s="93"/>
      <c r="D4382" s="93"/>
      <c r="F4382" s="93"/>
      <c r="H4382" s="93"/>
      <c r="J4382" s="93"/>
      <c r="L4382" s="93"/>
      <c r="N4382" s="93"/>
      <c r="P4382" s="93"/>
    </row>
    <row r="4383" spans="2:16">
      <c r="B4383" s="93"/>
      <c r="C4383" s="93"/>
      <c r="D4383" s="93"/>
      <c r="F4383" s="93"/>
      <c r="H4383" s="93"/>
      <c r="J4383" s="93"/>
      <c r="L4383" s="93"/>
      <c r="N4383" s="93"/>
      <c r="P4383" s="93"/>
    </row>
    <row r="4384" spans="2:16">
      <c r="B4384" s="93"/>
      <c r="C4384" s="93"/>
      <c r="D4384" s="93"/>
      <c r="F4384" s="93"/>
      <c r="H4384" s="93"/>
      <c r="J4384" s="93"/>
      <c r="L4384" s="93"/>
      <c r="N4384" s="93"/>
      <c r="P4384" s="93"/>
    </row>
    <row r="4385" spans="2:16">
      <c r="B4385" s="93"/>
      <c r="C4385" s="93"/>
      <c r="D4385" s="93"/>
      <c r="F4385" s="93"/>
      <c r="H4385" s="93"/>
      <c r="J4385" s="93"/>
      <c r="L4385" s="93"/>
      <c r="N4385" s="93"/>
      <c r="P4385" s="93"/>
    </row>
    <row r="4386" spans="2:16">
      <c r="B4386" s="93"/>
      <c r="C4386" s="93"/>
      <c r="D4386" s="93"/>
      <c r="F4386" s="93"/>
      <c r="H4386" s="93"/>
      <c r="J4386" s="93"/>
      <c r="L4386" s="93"/>
      <c r="N4386" s="93"/>
      <c r="P4386" s="93"/>
    </row>
    <row r="4387" spans="2:16">
      <c r="B4387" s="93"/>
      <c r="C4387" s="93"/>
      <c r="D4387" s="93"/>
      <c r="F4387" s="93"/>
      <c r="H4387" s="93"/>
      <c r="J4387" s="93"/>
      <c r="L4387" s="93"/>
      <c r="N4387" s="93"/>
      <c r="P4387" s="93"/>
    </row>
    <row r="4388" spans="2:16">
      <c r="B4388" s="93"/>
      <c r="C4388" s="93"/>
      <c r="D4388" s="93"/>
      <c r="F4388" s="93"/>
      <c r="H4388" s="93"/>
      <c r="J4388" s="93"/>
      <c r="L4388" s="93"/>
      <c r="N4388" s="93"/>
      <c r="P4388" s="93"/>
    </row>
    <row r="4389" spans="2:16">
      <c r="B4389" s="93"/>
      <c r="C4389" s="93"/>
      <c r="D4389" s="93"/>
      <c r="F4389" s="93"/>
      <c r="H4389" s="93"/>
      <c r="J4389" s="93"/>
      <c r="L4389" s="93"/>
      <c r="N4389" s="93"/>
      <c r="P4389" s="93"/>
    </row>
    <row r="4390" spans="2:16">
      <c r="B4390" s="93"/>
      <c r="C4390" s="93"/>
      <c r="D4390" s="93"/>
      <c r="F4390" s="93"/>
      <c r="H4390" s="93"/>
      <c r="J4390" s="93"/>
      <c r="L4390" s="93"/>
      <c r="N4390" s="93"/>
      <c r="P4390" s="93"/>
    </row>
    <row r="4391" spans="2:16">
      <c r="B4391" s="93"/>
      <c r="C4391" s="93"/>
      <c r="D4391" s="93"/>
      <c r="F4391" s="93"/>
      <c r="H4391" s="93"/>
      <c r="J4391" s="93"/>
      <c r="L4391" s="93"/>
      <c r="N4391" s="93"/>
      <c r="P4391" s="93"/>
    </row>
    <row r="4392" spans="2:16">
      <c r="B4392" s="93"/>
      <c r="C4392" s="93"/>
      <c r="D4392" s="93"/>
      <c r="F4392" s="93"/>
      <c r="H4392" s="93"/>
      <c r="J4392" s="93"/>
      <c r="L4392" s="93"/>
      <c r="N4392" s="93"/>
      <c r="P4392" s="93"/>
    </row>
    <row r="4393" spans="2:16">
      <c r="B4393" s="93"/>
      <c r="C4393" s="93"/>
      <c r="D4393" s="93"/>
      <c r="F4393" s="93"/>
      <c r="H4393" s="93"/>
      <c r="J4393" s="93"/>
      <c r="L4393" s="93"/>
      <c r="N4393" s="93"/>
      <c r="P4393" s="93"/>
    </row>
    <row r="4394" spans="2:16">
      <c r="B4394" s="93"/>
      <c r="C4394" s="93"/>
      <c r="D4394" s="93"/>
      <c r="F4394" s="93"/>
      <c r="H4394" s="93"/>
      <c r="J4394" s="93"/>
      <c r="L4394" s="93"/>
      <c r="N4394" s="93"/>
      <c r="P4394" s="93"/>
    </row>
    <row r="4395" spans="2:16">
      <c r="B4395" s="93"/>
      <c r="C4395" s="93"/>
      <c r="D4395" s="93"/>
      <c r="F4395" s="93"/>
      <c r="H4395" s="93"/>
      <c r="J4395" s="93"/>
      <c r="L4395" s="93"/>
      <c r="N4395" s="93"/>
      <c r="P4395" s="93"/>
    </row>
    <row r="4396" spans="2:16">
      <c r="B4396" s="93"/>
      <c r="C4396" s="93"/>
      <c r="D4396" s="93"/>
      <c r="F4396" s="93"/>
      <c r="H4396" s="93"/>
      <c r="J4396" s="93"/>
      <c r="L4396" s="93"/>
      <c r="N4396" s="93"/>
      <c r="P4396" s="93"/>
    </row>
    <row r="4397" spans="2:16">
      <c r="B4397" s="93"/>
      <c r="C4397" s="93"/>
      <c r="D4397" s="93"/>
      <c r="F4397" s="93"/>
      <c r="H4397" s="93"/>
      <c r="J4397" s="93"/>
      <c r="L4397" s="93"/>
      <c r="N4397" s="93"/>
      <c r="P4397" s="93"/>
    </row>
    <row r="4398" spans="2:16">
      <c r="B4398" s="93"/>
      <c r="C4398" s="93"/>
      <c r="D4398" s="93"/>
      <c r="F4398" s="93"/>
      <c r="H4398" s="93"/>
      <c r="J4398" s="93"/>
      <c r="L4398" s="93"/>
      <c r="N4398" s="93"/>
      <c r="P4398" s="93"/>
    </row>
    <row r="4399" spans="2:16">
      <c r="B4399" s="93"/>
      <c r="C4399" s="93"/>
      <c r="D4399" s="93"/>
      <c r="F4399" s="93"/>
      <c r="H4399" s="93"/>
      <c r="J4399" s="93"/>
      <c r="L4399" s="93"/>
      <c r="N4399" s="93"/>
      <c r="P4399" s="93"/>
    </row>
    <row r="4400" spans="2:16">
      <c r="B4400" s="93"/>
      <c r="C4400" s="93"/>
      <c r="D4400" s="93"/>
      <c r="F4400" s="93"/>
      <c r="H4400" s="93"/>
      <c r="J4400" s="93"/>
      <c r="L4400" s="93"/>
      <c r="N4400" s="93"/>
      <c r="P4400" s="93"/>
    </row>
    <row r="4401" spans="2:16">
      <c r="B4401" s="93"/>
      <c r="C4401" s="93"/>
      <c r="D4401" s="93"/>
      <c r="F4401" s="93"/>
      <c r="H4401" s="93"/>
      <c r="J4401" s="93"/>
      <c r="L4401" s="93"/>
      <c r="N4401" s="93"/>
      <c r="P4401" s="93"/>
    </row>
    <row r="4402" spans="2:16">
      <c r="B4402" s="93"/>
      <c r="C4402" s="93"/>
      <c r="D4402" s="93"/>
      <c r="F4402" s="93"/>
      <c r="H4402" s="93"/>
      <c r="J4402" s="93"/>
      <c r="L4402" s="93"/>
      <c r="N4402" s="93"/>
      <c r="P4402" s="93"/>
    </row>
    <row r="4403" spans="2:16">
      <c r="B4403" s="93"/>
      <c r="C4403" s="93"/>
      <c r="D4403" s="93"/>
      <c r="F4403" s="93"/>
      <c r="H4403" s="93"/>
      <c r="J4403" s="93"/>
      <c r="L4403" s="93"/>
      <c r="N4403" s="93"/>
      <c r="P4403" s="93"/>
    </row>
    <row r="4404" spans="2:16">
      <c r="B4404" s="93"/>
      <c r="C4404" s="93"/>
      <c r="D4404" s="93"/>
      <c r="F4404" s="93"/>
      <c r="H4404" s="93"/>
      <c r="J4404" s="93"/>
      <c r="L4404" s="93"/>
      <c r="N4404" s="93"/>
      <c r="P4404" s="93"/>
    </row>
    <row r="4405" spans="2:16">
      <c r="B4405" s="93"/>
      <c r="C4405" s="93"/>
      <c r="D4405" s="93"/>
      <c r="F4405" s="93"/>
      <c r="H4405" s="93"/>
      <c r="J4405" s="93"/>
      <c r="L4405" s="93"/>
      <c r="N4405" s="93"/>
      <c r="P4405" s="93"/>
    </row>
    <row r="4406" spans="2:16">
      <c r="B4406" s="93"/>
      <c r="C4406" s="93"/>
      <c r="D4406" s="93"/>
      <c r="F4406" s="93"/>
      <c r="H4406" s="93"/>
      <c r="J4406" s="93"/>
      <c r="L4406" s="93"/>
      <c r="N4406" s="93"/>
      <c r="P4406" s="93"/>
    </row>
    <row r="4407" spans="2:16">
      <c r="B4407" s="93"/>
      <c r="C4407" s="93"/>
      <c r="D4407" s="93"/>
      <c r="F4407" s="93"/>
      <c r="H4407" s="93"/>
      <c r="J4407" s="93"/>
      <c r="L4407" s="93"/>
      <c r="N4407" s="93"/>
      <c r="P4407" s="93"/>
    </row>
    <row r="4408" spans="2:16">
      <c r="B4408" s="93"/>
      <c r="C4408" s="93"/>
      <c r="D4408" s="93"/>
      <c r="F4408" s="93"/>
      <c r="H4408" s="93"/>
      <c r="J4408" s="93"/>
      <c r="L4408" s="93"/>
      <c r="N4408" s="93"/>
      <c r="P4408" s="93"/>
    </row>
    <row r="4409" spans="2:16">
      <c r="B4409" s="93"/>
      <c r="C4409" s="93"/>
      <c r="D4409" s="93"/>
      <c r="F4409" s="93"/>
      <c r="H4409" s="93"/>
      <c r="J4409" s="93"/>
      <c r="L4409" s="93"/>
      <c r="N4409" s="93"/>
      <c r="P4409" s="93"/>
    </row>
    <row r="4410" spans="2:16">
      <c r="B4410" s="93"/>
      <c r="C4410" s="93"/>
      <c r="D4410" s="93"/>
      <c r="F4410" s="93"/>
      <c r="H4410" s="93"/>
      <c r="J4410" s="93"/>
      <c r="L4410" s="93"/>
      <c r="N4410" s="93"/>
      <c r="P4410" s="93"/>
    </row>
    <row r="4411" spans="2:16">
      <c r="B4411" s="93"/>
      <c r="C4411" s="93"/>
      <c r="D4411" s="93"/>
      <c r="F4411" s="93"/>
      <c r="H4411" s="93"/>
      <c r="J4411" s="93"/>
      <c r="L4411" s="93"/>
      <c r="N4411" s="93"/>
      <c r="P4411" s="93"/>
    </row>
    <row r="4412" spans="2:16">
      <c r="B4412" s="93"/>
      <c r="C4412" s="93"/>
      <c r="D4412" s="93"/>
      <c r="F4412" s="93"/>
      <c r="H4412" s="93"/>
      <c r="J4412" s="93"/>
      <c r="L4412" s="93"/>
      <c r="N4412" s="93"/>
      <c r="P4412" s="93"/>
    </row>
    <row r="4413" spans="2:16">
      <c r="B4413" s="93"/>
      <c r="C4413" s="93"/>
      <c r="D4413" s="93"/>
      <c r="F4413" s="93"/>
      <c r="H4413" s="93"/>
      <c r="J4413" s="93"/>
      <c r="L4413" s="93"/>
      <c r="N4413" s="93"/>
      <c r="P4413" s="93"/>
    </row>
    <row r="4414" spans="2:16">
      <c r="B4414" s="93"/>
      <c r="C4414" s="93"/>
      <c r="D4414" s="93"/>
      <c r="F4414" s="93"/>
      <c r="H4414" s="93"/>
      <c r="J4414" s="93"/>
      <c r="L4414" s="93"/>
      <c r="N4414" s="93"/>
      <c r="P4414" s="93"/>
    </row>
    <row r="4415" spans="2:16">
      <c r="B4415" s="93"/>
      <c r="C4415" s="93"/>
      <c r="D4415" s="93"/>
      <c r="F4415" s="93"/>
      <c r="H4415" s="93"/>
      <c r="J4415" s="93"/>
      <c r="L4415" s="93"/>
      <c r="N4415" s="93"/>
      <c r="P4415" s="93"/>
    </row>
    <row r="4416" spans="2:16">
      <c r="B4416" s="93"/>
      <c r="C4416" s="93"/>
      <c r="D4416" s="93"/>
      <c r="F4416" s="93"/>
      <c r="H4416" s="93"/>
      <c r="J4416" s="93"/>
      <c r="L4416" s="93"/>
      <c r="N4416" s="93"/>
      <c r="P4416" s="93"/>
    </row>
    <row r="4417" spans="2:16">
      <c r="B4417" s="93"/>
      <c r="C4417" s="93"/>
      <c r="D4417" s="93"/>
      <c r="F4417" s="93"/>
      <c r="H4417" s="93"/>
      <c r="J4417" s="93"/>
      <c r="L4417" s="93"/>
      <c r="N4417" s="93"/>
      <c r="P4417" s="93"/>
    </row>
    <row r="4418" spans="2:16">
      <c r="B4418" s="93"/>
      <c r="C4418" s="93"/>
      <c r="D4418" s="93"/>
      <c r="F4418" s="93"/>
      <c r="H4418" s="93"/>
      <c r="J4418" s="93"/>
      <c r="L4418" s="93"/>
      <c r="N4418" s="93"/>
      <c r="P4418" s="93"/>
    </row>
    <row r="4419" spans="2:16">
      <c r="B4419" s="93"/>
      <c r="C4419" s="93"/>
      <c r="D4419" s="93"/>
      <c r="F4419" s="93"/>
      <c r="H4419" s="93"/>
      <c r="J4419" s="93"/>
      <c r="L4419" s="93"/>
      <c r="N4419" s="93"/>
      <c r="P4419" s="93"/>
    </row>
    <row r="4420" spans="2:16">
      <c r="B4420" s="93"/>
      <c r="C4420" s="93"/>
      <c r="D4420" s="93"/>
      <c r="F4420" s="93"/>
      <c r="H4420" s="93"/>
      <c r="J4420" s="93"/>
      <c r="L4420" s="93"/>
      <c r="N4420" s="93"/>
      <c r="P4420" s="93"/>
    </row>
    <row r="4421" spans="2:16">
      <c r="B4421" s="93"/>
      <c r="C4421" s="93"/>
      <c r="D4421" s="93"/>
      <c r="F4421" s="93"/>
      <c r="H4421" s="93"/>
      <c r="J4421" s="93"/>
      <c r="L4421" s="93"/>
      <c r="N4421" s="93"/>
      <c r="P4421" s="93"/>
    </row>
    <row r="4422" spans="2:16">
      <c r="B4422" s="93"/>
      <c r="C4422" s="93"/>
      <c r="D4422" s="93"/>
      <c r="F4422" s="93"/>
      <c r="H4422" s="93"/>
      <c r="J4422" s="93"/>
      <c r="L4422" s="93"/>
      <c r="N4422" s="93"/>
      <c r="P4422" s="93"/>
    </row>
    <row r="4423" spans="2:16">
      <c r="B4423" s="93"/>
      <c r="C4423" s="93"/>
      <c r="D4423" s="93"/>
      <c r="F4423" s="93"/>
      <c r="H4423" s="93"/>
      <c r="J4423" s="93"/>
      <c r="L4423" s="93"/>
      <c r="N4423" s="93"/>
      <c r="P4423" s="93"/>
    </row>
    <row r="4424" spans="2:16">
      <c r="B4424" s="93"/>
      <c r="C4424" s="93"/>
      <c r="D4424" s="93"/>
      <c r="F4424" s="93"/>
      <c r="H4424" s="93"/>
      <c r="J4424" s="93"/>
      <c r="L4424" s="93"/>
      <c r="N4424" s="93"/>
      <c r="P4424" s="93"/>
    </row>
    <row r="4425" spans="2:16">
      <c r="B4425" s="93"/>
      <c r="C4425" s="93"/>
      <c r="D4425" s="93"/>
      <c r="F4425" s="93"/>
      <c r="H4425" s="93"/>
      <c r="J4425" s="93"/>
      <c r="L4425" s="93"/>
      <c r="N4425" s="93"/>
      <c r="P4425" s="93"/>
    </row>
    <row r="4426" spans="2:16">
      <c r="B4426" s="93"/>
      <c r="C4426" s="93"/>
      <c r="D4426" s="93"/>
      <c r="F4426" s="93"/>
      <c r="H4426" s="93"/>
      <c r="J4426" s="93"/>
      <c r="L4426" s="93"/>
      <c r="N4426" s="93"/>
      <c r="P4426" s="93"/>
    </row>
    <row r="4427" spans="2:16">
      <c r="B4427" s="93"/>
      <c r="C4427" s="93"/>
      <c r="D4427" s="93"/>
      <c r="F4427" s="93"/>
      <c r="H4427" s="93"/>
      <c r="J4427" s="93"/>
      <c r="L4427" s="93"/>
      <c r="N4427" s="93"/>
      <c r="P4427" s="93"/>
    </row>
    <row r="4428" spans="2:16">
      <c r="B4428" s="93"/>
      <c r="C4428" s="93"/>
      <c r="D4428" s="93"/>
      <c r="F4428" s="93"/>
      <c r="H4428" s="93"/>
      <c r="J4428" s="93"/>
      <c r="L4428" s="93"/>
      <c r="N4428" s="93"/>
      <c r="P4428" s="93"/>
    </row>
    <row r="4429" spans="2:16">
      <c r="B4429" s="93"/>
      <c r="C4429" s="93"/>
      <c r="D4429" s="93"/>
      <c r="F4429" s="93"/>
      <c r="H4429" s="93"/>
      <c r="J4429" s="93"/>
      <c r="L4429" s="93"/>
      <c r="N4429" s="93"/>
      <c r="P4429" s="93"/>
    </row>
    <row r="4430" spans="2:16">
      <c r="B4430" s="93"/>
      <c r="C4430" s="93"/>
      <c r="D4430" s="93"/>
      <c r="F4430" s="93"/>
      <c r="H4430" s="93"/>
      <c r="J4430" s="93"/>
      <c r="L4430" s="93"/>
      <c r="N4430" s="93"/>
      <c r="P4430" s="93"/>
    </row>
    <row r="4431" spans="2:16">
      <c r="B4431" s="93"/>
      <c r="C4431" s="93"/>
      <c r="D4431" s="93"/>
      <c r="F4431" s="93"/>
      <c r="H4431" s="93"/>
      <c r="J4431" s="93"/>
      <c r="L4431" s="93"/>
      <c r="N4431" s="93"/>
      <c r="P4431" s="93"/>
    </row>
    <row r="4432" spans="2:16">
      <c r="B4432" s="93"/>
      <c r="C4432" s="93"/>
      <c r="D4432" s="93"/>
      <c r="F4432" s="93"/>
      <c r="H4432" s="93"/>
      <c r="J4432" s="93"/>
      <c r="L4432" s="93"/>
      <c r="N4432" s="93"/>
      <c r="P4432" s="93"/>
    </row>
    <row r="4433" spans="2:16">
      <c r="B4433" s="93"/>
      <c r="C4433" s="93"/>
      <c r="D4433" s="93"/>
      <c r="F4433" s="93"/>
      <c r="H4433" s="93"/>
      <c r="J4433" s="93"/>
      <c r="L4433" s="93"/>
      <c r="N4433" s="93"/>
      <c r="P4433" s="93"/>
    </row>
    <row r="4434" spans="2:16">
      <c r="B4434" s="93"/>
      <c r="C4434" s="93"/>
      <c r="D4434" s="93"/>
      <c r="F4434" s="93"/>
      <c r="H4434" s="93"/>
      <c r="J4434" s="93"/>
      <c r="L4434" s="93"/>
      <c r="N4434" s="93"/>
      <c r="P4434" s="93"/>
    </row>
    <row r="4435" spans="2:16">
      <c r="B4435" s="93"/>
      <c r="C4435" s="93"/>
      <c r="D4435" s="93"/>
      <c r="F4435" s="93"/>
      <c r="H4435" s="93"/>
      <c r="J4435" s="93"/>
      <c r="L4435" s="93"/>
      <c r="N4435" s="93"/>
      <c r="P4435" s="93"/>
    </row>
    <row r="4436" spans="2:16">
      <c r="B4436" s="93"/>
      <c r="C4436" s="93"/>
      <c r="D4436" s="93"/>
      <c r="F4436" s="93"/>
      <c r="H4436" s="93"/>
      <c r="J4436" s="93"/>
      <c r="L4436" s="93"/>
      <c r="N4436" s="93"/>
      <c r="P4436" s="93"/>
    </row>
    <row r="4437" spans="2:16">
      <c r="B4437" s="93"/>
      <c r="C4437" s="93"/>
      <c r="D4437" s="93"/>
      <c r="F4437" s="93"/>
      <c r="H4437" s="93"/>
      <c r="J4437" s="93"/>
      <c r="L4437" s="93"/>
      <c r="N4437" s="93"/>
      <c r="P4437" s="93"/>
    </row>
    <row r="4438" spans="2:16">
      <c r="B4438" s="93"/>
      <c r="C4438" s="93"/>
      <c r="D4438" s="93"/>
      <c r="F4438" s="93"/>
      <c r="H4438" s="93"/>
      <c r="J4438" s="93"/>
      <c r="L4438" s="93"/>
      <c r="N4438" s="93"/>
      <c r="P4438" s="93"/>
    </row>
    <row r="4439" spans="2:16">
      <c r="B4439" s="93"/>
      <c r="C4439" s="93"/>
      <c r="D4439" s="93"/>
      <c r="F4439" s="93"/>
      <c r="H4439" s="93"/>
      <c r="J4439" s="93"/>
      <c r="L4439" s="93"/>
      <c r="N4439" s="93"/>
      <c r="P4439" s="93"/>
    </row>
    <row r="4440" spans="2:16">
      <c r="B4440" s="93"/>
      <c r="C4440" s="93"/>
      <c r="D4440" s="93"/>
      <c r="F4440" s="93"/>
      <c r="H4440" s="93"/>
      <c r="J4440" s="93"/>
      <c r="L4440" s="93"/>
      <c r="N4440" s="93"/>
      <c r="P4440" s="93"/>
    </row>
    <row r="4441" spans="2:16">
      <c r="B4441" s="93"/>
      <c r="C4441" s="93"/>
      <c r="D4441" s="93"/>
      <c r="F4441" s="93"/>
      <c r="H4441" s="93"/>
      <c r="J4441" s="93"/>
      <c r="L4441" s="93"/>
      <c r="N4441" s="93"/>
      <c r="P4441" s="93"/>
    </row>
    <row r="4442" spans="2:16">
      <c r="B4442" s="93"/>
      <c r="C4442" s="93"/>
      <c r="D4442" s="93"/>
      <c r="F4442" s="93"/>
      <c r="H4442" s="93"/>
      <c r="J4442" s="93"/>
      <c r="L4442" s="93"/>
      <c r="N4442" s="93"/>
      <c r="P4442" s="93"/>
    </row>
    <row r="4443" spans="2:16">
      <c r="B4443" s="93"/>
      <c r="C4443" s="93"/>
      <c r="D4443" s="93"/>
      <c r="F4443" s="93"/>
      <c r="H4443" s="93"/>
      <c r="J4443" s="93"/>
      <c r="L4443" s="93"/>
      <c r="N4443" s="93"/>
      <c r="P4443" s="93"/>
    </row>
    <row r="4444" spans="2:16">
      <c r="B4444" s="93"/>
      <c r="C4444" s="93"/>
      <c r="D4444" s="93"/>
      <c r="F4444" s="93"/>
      <c r="H4444" s="93"/>
      <c r="J4444" s="93"/>
      <c r="L4444" s="93"/>
      <c r="N4444" s="93"/>
      <c r="P4444" s="93"/>
    </row>
    <row r="4445" spans="2:16">
      <c r="B4445" s="93"/>
      <c r="C4445" s="93"/>
      <c r="D4445" s="93"/>
      <c r="F4445" s="93"/>
      <c r="H4445" s="93"/>
      <c r="J4445" s="93"/>
      <c r="L4445" s="93"/>
      <c r="N4445" s="93"/>
      <c r="P4445" s="93"/>
    </row>
    <row r="4446" spans="2:16">
      <c r="B4446" s="93"/>
      <c r="C4446" s="93"/>
      <c r="D4446" s="93"/>
      <c r="F4446" s="93"/>
      <c r="H4446" s="93"/>
      <c r="J4446" s="93"/>
      <c r="L4446" s="93"/>
      <c r="N4446" s="93"/>
      <c r="P4446" s="93"/>
    </row>
    <row r="4447" spans="2:16">
      <c r="B4447" s="93"/>
      <c r="C4447" s="93"/>
      <c r="D4447" s="93"/>
      <c r="F4447" s="93"/>
      <c r="H4447" s="93"/>
      <c r="J4447" s="93"/>
      <c r="L4447" s="93"/>
      <c r="N4447" s="93"/>
      <c r="P4447" s="93"/>
    </row>
    <row r="4448" spans="2:16">
      <c r="B4448" s="93"/>
      <c r="C4448" s="93"/>
      <c r="D4448" s="93"/>
      <c r="F4448" s="93"/>
      <c r="H4448" s="93"/>
      <c r="J4448" s="93"/>
      <c r="L4448" s="93"/>
      <c r="N4448" s="93"/>
      <c r="P4448" s="93"/>
    </row>
    <row r="4449" spans="2:16">
      <c r="B4449" s="93"/>
      <c r="C4449" s="93"/>
      <c r="D4449" s="93"/>
      <c r="F4449" s="93"/>
      <c r="H4449" s="93"/>
      <c r="J4449" s="93"/>
      <c r="L4449" s="93"/>
      <c r="N4449" s="93"/>
      <c r="P4449" s="93"/>
    </row>
    <row r="4450" spans="2:16">
      <c r="B4450" s="93"/>
      <c r="C4450" s="93"/>
      <c r="D4450" s="93"/>
      <c r="F4450" s="93"/>
      <c r="H4450" s="93"/>
      <c r="J4450" s="93"/>
      <c r="L4450" s="93"/>
      <c r="N4450" s="93"/>
      <c r="P4450" s="93"/>
    </row>
    <row r="4451" spans="2:16">
      <c r="B4451" s="93"/>
      <c r="C4451" s="93"/>
      <c r="D4451" s="93"/>
      <c r="F4451" s="93"/>
      <c r="H4451" s="93"/>
      <c r="J4451" s="93"/>
      <c r="L4451" s="93"/>
      <c r="N4451" s="93"/>
      <c r="P4451" s="93"/>
    </row>
    <row r="4452" spans="2:16">
      <c r="B4452" s="93"/>
      <c r="C4452" s="93"/>
      <c r="D4452" s="93"/>
      <c r="F4452" s="93"/>
      <c r="H4452" s="93"/>
      <c r="J4452" s="93"/>
      <c r="L4452" s="93"/>
      <c r="N4452" s="93"/>
      <c r="P4452" s="93"/>
    </row>
    <row r="4453" spans="2:16">
      <c r="B4453" s="93"/>
      <c r="C4453" s="93"/>
      <c r="D4453" s="93"/>
      <c r="F4453" s="93"/>
      <c r="H4453" s="93"/>
      <c r="J4453" s="93"/>
      <c r="L4453" s="93"/>
      <c r="N4453" s="93"/>
      <c r="P4453" s="93"/>
    </row>
    <row r="4454" spans="2:16">
      <c r="B4454" s="93"/>
      <c r="C4454" s="93"/>
      <c r="D4454" s="93"/>
      <c r="F4454" s="93"/>
      <c r="H4454" s="93"/>
      <c r="J4454" s="93"/>
      <c r="L4454" s="93"/>
      <c r="N4454" s="93"/>
      <c r="P4454" s="93"/>
    </row>
    <row r="4455" spans="2:16">
      <c r="B4455" s="93"/>
      <c r="C4455" s="93"/>
      <c r="D4455" s="93"/>
      <c r="F4455" s="93"/>
      <c r="H4455" s="93"/>
      <c r="J4455" s="93"/>
      <c r="L4455" s="93"/>
      <c r="N4455" s="93"/>
      <c r="P4455" s="93"/>
    </row>
    <row r="4456" spans="2:16">
      <c r="B4456" s="93"/>
      <c r="C4456" s="93"/>
      <c r="D4456" s="93"/>
      <c r="F4456" s="93"/>
      <c r="H4456" s="93"/>
      <c r="J4456" s="93"/>
      <c r="L4456" s="93"/>
      <c r="N4456" s="93"/>
      <c r="P4456" s="93"/>
    </row>
    <row r="4457" spans="2:16">
      <c r="B4457" s="93"/>
      <c r="C4457" s="93"/>
      <c r="D4457" s="93"/>
      <c r="F4457" s="93"/>
      <c r="H4457" s="93"/>
      <c r="J4457" s="93"/>
      <c r="L4457" s="93"/>
      <c r="N4457" s="93"/>
      <c r="P4457" s="93"/>
    </row>
    <row r="4458" spans="2:16">
      <c r="B4458" s="93"/>
      <c r="C4458" s="93"/>
      <c r="D4458" s="93"/>
      <c r="F4458" s="93"/>
      <c r="H4458" s="93"/>
      <c r="J4458" s="93"/>
      <c r="L4458" s="93"/>
      <c r="N4458" s="93"/>
      <c r="P4458" s="93"/>
    </row>
    <row r="4459" spans="2:16">
      <c r="B4459" s="93"/>
      <c r="C4459" s="93"/>
      <c r="D4459" s="93"/>
      <c r="F4459" s="93"/>
      <c r="H4459" s="93"/>
      <c r="J4459" s="93"/>
      <c r="L4459" s="93"/>
      <c r="N4459" s="93"/>
      <c r="P4459" s="93"/>
    </row>
    <row r="4460" spans="2:16">
      <c r="B4460" s="93"/>
      <c r="C4460" s="93"/>
      <c r="D4460" s="93"/>
      <c r="F4460" s="93"/>
      <c r="H4460" s="93"/>
      <c r="J4460" s="93"/>
      <c r="L4460" s="93"/>
      <c r="N4460" s="93"/>
      <c r="P4460" s="93"/>
    </row>
    <row r="4461" spans="2:16">
      <c r="B4461" s="93"/>
      <c r="C4461" s="93"/>
      <c r="D4461" s="93"/>
      <c r="F4461" s="93"/>
      <c r="H4461" s="93"/>
      <c r="J4461" s="93"/>
      <c r="L4461" s="93"/>
      <c r="N4461" s="93"/>
      <c r="P4461" s="93"/>
    </row>
    <row r="4462" spans="2:16">
      <c r="B4462" s="93"/>
      <c r="C4462" s="93"/>
      <c r="D4462" s="93"/>
      <c r="F4462" s="93"/>
      <c r="H4462" s="93"/>
      <c r="J4462" s="93"/>
      <c r="L4462" s="93"/>
      <c r="N4462" s="93"/>
      <c r="P4462" s="93"/>
    </row>
    <row r="4463" spans="2:16">
      <c r="B4463" s="93"/>
      <c r="C4463" s="93"/>
      <c r="D4463" s="93"/>
      <c r="F4463" s="93"/>
      <c r="H4463" s="93"/>
      <c r="J4463" s="93"/>
      <c r="L4463" s="93"/>
      <c r="N4463" s="93"/>
      <c r="P4463" s="93"/>
    </row>
    <row r="4464" spans="2:16">
      <c r="B4464" s="93"/>
      <c r="C4464" s="93"/>
      <c r="D4464" s="93"/>
      <c r="F4464" s="93"/>
      <c r="H4464" s="93"/>
      <c r="J4464" s="93"/>
      <c r="L4464" s="93"/>
      <c r="N4464" s="93"/>
      <c r="P4464" s="93"/>
    </row>
    <row r="4465" spans="2:16">
      <c r="B4465" s="93"/>
      <c r="C4465" s="93"/>
      <c r="D4465" s="93"/>
      <c r="F4465" s="93"/>
      <c r="H4465" s="93"/>
      <c r="J4465" s="93"/>
      <c r="L4465" s="93"/>
      <c r="N4465" s="93"/>
      <c r="P4465" s="93"/>
    </row>
    <row r="4466" spans="2:16">
      <c r="B4466" s="93"/>
      <c r="C4466" s="93"/>
      <c r="D4466" s="93"/>
      <c r="F4466" s="93"/>
      <c r="H4466" s="93"/>
      <c r="J4466" s="93"/>
      <c r="L4466" s="93"/>
      <c r="N4466" s="93"/>
      <c r="P4466" s="93"/>
    </row>
    <row r="4467" spans="2:16">
      <c r="B4467" s="93"/>
      <c r="C4467" s="93"/>
      <c r="D4467" s="93"/>
      <c r="F4467" s="93"/>
      <c r="H4467" s="93"/>
      <c r="J4467" s="93"/>
      <c r="L4467" s="93"/>
      <c r="N4467" s="93"/>
      <c r="P4467" s="93"/>
    </row>
    <row r="4468" spans="2:16">
      <c r="B4468" s="93"/>
      <c r="C4468" s="93"/>
      <c r="D4468" s="93"/>
      <c r="F4468" s="93"/>
      <c r="H4468" s="93"/>
      <c r="J4468" s="93"/>
      <c r="L4468" s="93"/>
      <c r="N4468" s="93"/>
      <c r="P4468" s="93"/>
    </row>
    <row r="4469" spans="2:16">
      <c r="B4469" s="93"/>
      <c r="C4469" s="93"/>
      <c r="D4469" s="93"/>
      <c r="F4469" s="93"/>
      <c r="H4469" s="93"/>
      <c r="J4469" s="93"/>
      <c r="L4469" s="93"/>
      <c r="N4469" s="93"/>
      <c r="P4469" s="93"/>
    </row>
    <row r="4470" spans="2:16">
      <c r="B4470" s="93"/>
      <c r="C4470" s="93"/>
      <c r="D4470" s="93"/>
      <c r="F4470" s="93"/>
      <c r="H4470" s="93"/>
      <c r="J4470" s="93"/>
      <c r="L4470" s="93"/>
      <c r="N4470" s="93"/>
      <c r="P4470" s="93"/>
    </row>
    <row r="4471" spans="2:16">
      <c r="B4471" s="93"/>
      <c r="C4471" s="93"/>
      <c r="D4471" s="93"/>
      <c r="F4471" s="93"/>
      <c r="H4471" s="93"/>
      <c r="J4471" s="93"/>
      <c r="L4471" s="93"/>
      <c r="N4471" s="93"/>
      <c r="P4471" s="93"/>
    </row>
    <row r="4472" spans="2:16">
      <c r="B4472" s="93"/>
      <c r="C4472" s="93"/>
      <c r="D4472" s="93"/>
      <c r="F4472" s="93"/>
      <c r="H4472" s="93"/>
      <c r="J4472" s="93"/>
      <c r="L4472" s="93"/>
      <c r="N4472" s="93"/>
      <c r="P4472" s="93"/>
    </row>
    <row r="4473" spans="2:16">
      <c r="B4473" s="93"/>
      <c r="C4473" s="93"/>
      <c r="D4473" s="93"/>
      <c r="F4473" s="93"/>
      <c r="H4473" s="93"/>
      <c r="J4473" s="93"/>
      <c r="L4473" s="93"/>
      <c r="N4473" s="93"/>
      <c r="P4473" s="93"/>
    </row>
    <row r="4474" spans="2:16">
      <c r="B4474" s="93"/>
      <c r="C4474" s="93"/>
      <c r="D4474" s="93"/>
      <c r="F4474" s="93"/>
      <c r="H4474" s="93"/>
      <c r="J4474" s="93"/>
      <c r="L4474" s="93"/>
      <c r="N4474" s="93"/>
      <c r="P4474" s="93"/>
    </row>
    <row r="4475" spans="2:16">
      <c r="B4475" s="93"/>
      <c r="C4475" s="93"/>
      <c r="D4475" s="93"/>
      <c r="F4475" s="93"/>
      <c r="H4475" s="93"/>
      <c r="J4475" s="93"/>
      <c r="L4475" s="93"/>
      <c r="N4475" s="93"/>
      <c r="P4475" s="93"/>
    </row>
    <row r="4476" spans="2:16">
      <c r="B4476" s="93"/>
      <c r="C4476" s="93"/>
      <c r="D4476" s="93"/>
      <c r="F4476" s="93"/>
      <c r="H4476" s="93"/>
      <c r="J4476" s="93"/>
      <c r="L4476" s="93"/>
      <c r="N4476" s="93"/>
      <c r="P4476" s="93"/>
    </row>
    <row r="4477" spans="2:16">
      <c r="B4477" s="93"/>
      <c r="C4477" s="93"/>
      <c r="D4477" s="93"/>
      <c r="F4477" s="93"/>
      <c r="H4477" s="93"/>
      <c r="J4477" s="93"/>
      <c r="L4477" s="93"/>
      <c r="N4477" s="93"/>
      <c r="P4477" s="93"/>
    </row>
    <row r="4478" spans="2:16">
      <c r="B4478" s="93"/>
      <c r="C4478" s="93"/>
      <c r="D4478" s="93"/>
      <c r="F4478" s="93"/>
      <c r="H4478" s="93"/>
      <c r="J4478" s="93"/>
      <c r="L4478" s="93"/>
      <c r="N4478" s="93"/>
      <c r="P4478" s="93"/>
    </row>
    <row r="4479" spans="2:16">
      <c r="B4479" s="93"/>
      <c r="C4479" s="93"/>
      <c r="D4479" s="93"/>
      <c r="F4479" s="93"/>
      <c r="H4479" s="93"/>
      <c r="J4479" s="93"/>
      <c r="L4479" s="93"/>
      <c r="N4479" s="93"/>
      <c r="P4479" s="93"/>
    </row>
    <row r="4480" spans="2:16">
      <c r="B4480" s="93"/>
      <c r="C4480" s="93"/>
      <c r="D4480" s="93"/>
      <c r="F4480" s="93"/>
      <c r="H4480" s="93"/>
      <c r="J4480" s="93"/>
      <c r="L4480" s="93"/>
      <c r="N4480" s="93"/>
      <c r="P4480" s="93"/>
    </row>
    <row r="4481" spans="2:16">
      <c r="B4481" s="93"/>
      <c r="C4481" s="93"/>
      <c r="D4481" s="93"/>
      <c r="F4481" s="93"/>
      <c r="H4481" s="93"/>
      <c r="J4481" s="93"/>
      <c r="L4481" s="93"/>
      <c r="N4481" s="93"/>
      <c r="P4481" s="93"/>
    </row>
    <row r="4482" spans="2:16">
      <c r="B4482" s="93"/>
      <c r="C4482" s="93"/>
      <c r="D4482" s="93"/>
      <c r="F4482" s="93"/>
      <c r="H4482" s="93"/>
      <c r="J4482" s="93"/>
      <c r="L4482" s="93"/>
      <c r="N4482" s="93"/>
      <c r="P4482" s="93"/>
    </row>
    <row r="4483" spans="2:16">
      <c r="B4483" s="93"/>
      <c r="C4483" s="93"/>
      <c r="D4483" s="93"/>
      <c r="F4483" s="93"/>
      <c r="H4483" s="93"/>
      <c r="J4483" s="93"/>
      <c r="L4483" s="93"/>
      <c r="N4483" s="93"/>
      <c r="P4483" s="93"/>
    </row>
    <row r="4484" spans="2:16">
      <c r="B4484" s="93"/>
      <c r="C4484" s="93"/>
      <c r="D4484" s="93"/>
      <c r="F4484" s="93"/>
      <c r="H4484" s="93"/>
      <c r="J4484" s="93"/>
      <c r="L4484" s="93"/>
      <c r="N4484" s="93"/>
      <c r="P4484" s="93"/>
    </row>
    <row r="4485" spans="2:16">
      <c r="B4485" s="93"/>
      <c r="C4485" s="93"/>
      <c r="D4485" s="93"/>
      <c r="F4485" s="93"/>
      <c r="H4485" s="93"/>
      <c r="J4485" s="93"/>
      <c r="L4485" s="93"/>
      <c r="N4485" s="93"/>
      <c r="P4485" s="93"/>
    </row>
    <row r="4486" spans="2:16">
      <c r="B4486" s="93"/>
      <c r="C4486" s="93"/>
      <c r="D4486" s="93"/>
      <c r="F4486" s="93"/>
      <c r="H4486" s="93"/>
      <c r="J4486" s="93"/>
      <c r="L4486" s="93"/>
      <c r="N4486" s="93"/>
      <c r="P4486" s="93"/>
    </row>
    <row r="4487" spans="2:16">
      <c r="B4487" s="93"/>
      <c r="C4487" s="93"/>
      <c r="D4487" s="93"/>
      <c r="F4487" s="93"/>
      <c r="H4487" s="93"/>
      <c r="J4487" s="93"/>
      <c r="L4487" s="93"/>
      <c r="N4487" s="93"/>
      <c r="P4487" s="93"/>
    </row>
    <row r="4488" spans="2:16">
      <c r="B4488" s="93"/>
      <c r="C4488" s="93"/>
      <c r="D4488" s="93"/>
      <c r="F4488" s="93"/>
      <c r="H4488" s="93"/>
      <c r="J4488" s="93"/>
      <c r="L4488" s="93"/>
      <c r="N4488" s="93"/>
      <c r="P4488" s="93"/>
    </row>
    <row r="4489" spans="2:16">
      <c r="B4489" s="93"/>
      <c r="C4489" s="93"/>
      <c r="D4489" s="93"/>
      <c r="F4489" s="93"/>
      <c r="H4489" s="93"/>
      <c r="J4489" s="93"/>
      <c r="L4489" s="93"/>
      <c r="N4489" s="93"/>
      <c r="P4489" s="93"/>
    </row>
    <row r="4490" spans="2:16">
      <c r="B4490" s="93"/>
      <c r="C4490" s="93"/>
      <c r="D4490" s="93"/>
      <c r="F4490" s="93"/>
      <c r="H4490" s="93"/>
      <c r="J4490" s="93"/>
      <c r="L4490" s="93"/>
      <c r="N4490" s="93"/>
      <c r="P4490" s="93"/>
    </row>
    <row r="4491" spans="2:16">
      <c r="B4491" s="93"/>
      <c r="C4491" s="93"/>
      <c r="D4491" s="93"/>
      <c r="F4491" s="93"/>
      <c r="H4491" s="93"/>
      <c r="J4491" s="93"/>
      <c r="L4491" s="93"/>
      <c r="N4491" s="93"/>
      <c r="P4491" s="93"/>
    </row>
    <row r="4492" spans="2:16">
      <c r="B4492" s="93"/>
      <c r="C4492" s="93"/>
      <c r="D4492" s="93"/>
      <c r="F4492" s="93"/>
      <c r="H4492" s="93"/>
      <c r="J4492" s="93"/>
      <c r="L4492" s="93"/>
      <c r="N4492" s="93"/>
      <c r="P4492" s="93"/>
    </row>
    <row r="4493" spans="2:16">
      <c r="B4493" s="93"/>
      <c r="C4493" s="93"/>
      <c r="D4493" s="93"/>
      <c r="F4493" s="93"/>
      <c r="H4493" s="93"/>
      <c r="J4493" s="93"/>
      <c r="L4493" s="93"/>
      <c r="N4493" s="93"/>
      <c r="P4493" s="93"/>
    </row>
    <row r="4494" spans="2:16">
      <c r="B4494" s="93"/>
      <c r="C4494" s="93"/>
      <c r="D4494" s="93"/>
      <c r="F4494" s="93"/>
      <c r="H4494" s="93"/>
      <c r="J4494" s="93"/>
      <c r="L4494" s="93"/>
      <c r="N4494" s="93"/>
      <c r="P4494" s="93"/>
    </row>
    <row r="4495" spans="2:16">
      <c r="B4495" s="93"/>
      <c r="C4495" s="93"/>
      <c r="D4495" s="93"/>
      <c r="F4495" s="93"/>
      <c r="H4495" s="93"/>
      <c r="J4495" s="93"/>
      <c r="L4495" s="93"/>
      <c r="N4495" s="93"/>
      <c r="P4495" s="93"/>
    </row>
    <row r="4496" spans="2:16">
      <c r="B4496" s="93"/>
      <c r="C4496" s="93"/>
      <c r="D4496" s="93"/>
      <c r="F4496" s="93"/>
      <c r="H4496" s="93"/>
      <c r="J4496" s="93"/>
      <c r="L4496" s="93"/>
      <c r="N4496" s="93"/>
      <c r="P4496" s="93"/>
    </row>
    <row r="4497" spans="2:16">
      <c r="B4497" s="93"/>
      <c r="C4497" s="93"/>
      <c r="D4497" s="93"/>
      <c r="F4497" s="93"/>
      <c r="H4497" s="93"/>
      <c r="J4497" s="93"/>
      <c r="L4497" s="93"/>
      <c r="N4497" s="93"/>
      <c r="P4497" s="93"/>
    </row>
    <row r="4498" spans="2:16">
      <c r="B4498" s="93"/>
      <c r="C4498" s="93"/>
      <c r="D4498" s="93"/>
      <c r="F4498" s="93"/>
      <c r="H4498" s="93"/>
      <c r="J4498" s="93"/>
      <c r="L4498" s="93"/>
      <c r="N4498" s="93"/>
      <c r="P4498" s="93"/>
    </row>
    <row r="4499" spans="2:16">
      <c r="B4499" s="93"/>
      <c r="C4499" s="93"/>
      <c r="D4499" s="93"/>
      <c r="F4499" s="93"/>
      <c r="H4499" s="93"/>
      <c r="J4499" s="93"/>
      <c r="L4499" s="93"/>
      <c r="N4499" s="93"/>
      <c r="P4499" s="93"/>
    </row>
    <row r="4500" spans="2:16">
      <c r="B4500" s="93"/>
      <c r="C4500" s="93"/>
      <c r="D4500" s="93"/>
      <c r="F4500" s="93"/>
      <c r="H4500" s="93"/>
      <c r="J4500" s="93"/>
      <c r="L4500" s="93"/>
      <c r="N4500" s="93"/>
      <c r="P4500" s="93"/>
    </row>
    <row r="4501" spans="2:16">
      <c r="B4501" s="93"/>
      <c r="C4501" s="93"/>
      <c r="D4501" s="93"/>
      <c r="F4501" s="93"/>
      <c r="H4501" s="93"/>
      <c r="J4501" s="93"/>
      <c r="L4501" s="93"/>
      <c r="N4501" s="93"/>
      <c r="P4501" s="93"/>
    </row>
    <row r="4502" spans="2:16">
      <c r="B4502" s="93"/>
      <c r="C4502" s="93"/>
      <c r="D4502" s="93"/>
      <c r="F4502" s="93"/>
      <c r="H4502" s="93"/>
      <c r="J4502" s="93"/>
      <c r="L4502" s="93"/>
      <c r="N4502" s="93"/>
      <c r="P4502" s="93"/>
    </row>
    <row r="4503" spans="2:16">
      <c r="B4503" s="93"/>
      <c r="C4503" s="93"/>
      <c r="D4503" s="93"/>
      <c r="F4503" s="93"/>
      <c r="H4503" s="93"/>
      <c r="J4503" s="93"/>
      <c r="L4503" s="93"/>
      <c r="N4503" s="93"/>
      <c r="P4503" s="93"/>
    </row>
    <row r="4504" spans="2:16">
      <c r="B4504" s="93"/>
      <c r="C4504" s="93"/>
      <c r="D4504" s="93"/>
      <c r="F4504" s="93"/>
      <c r="H4504" s="93"/>
      <c r="J4504" s="93"/>
      <c r="L4504" s="93"/>
      <c r="N4504" s="93"/>
      <c r="P4504" s="93"/>
    </row>
    <row r="4505" spans="2:16">
      <c r="B4505" s="93"/>
      <c r="C4505" s="93"/>
      <c r="D4505" s="93"/>
      <c r="F4505" s="93"/>
      <c r="H4505" s="93"/>
      <c r="J4505" s="93"/>
      <c r="L4505" s="93"/>
      <c r="N4505" s="93"/>
      <c r="P4505" s="93"/>
    </row>
    <row r="4506" spans="2:16">
      <c r="B4506" s="93"/>
      <c r="C4506" s="93"/>
      <c r="D4506" s="93"/>
      <c r="F4506" s="93"/>
      <c r="H4506" s="93"/>
      <c r="J4506" s="93"/>
      <c r="L4506" s="93"/>
      <c r="N4506" s="93"/>
      <c r="P4506" s="93"/>
    </row>
    <row r="4507" spans="2:16">
      <c r="B4507" s="93"/>
      <c r="C4507" s="93"/>
      <c r="D4507" s="93"/>
      <c r="F4507" s="93"/>
      <c r="H4507" s="93"/>
      <c r="J4507" s="93"/>
      <c r="L4507" s="93"/>
      <c r="N4507" s="93"/>
      <c r="P4507" s="93"/>
    </row>
    <row r="4508" spans="2:16">
      <c r="B4508" s="93"/>
      <c r="C4508" s="93"/>
      <c r="D4508" s="93"/>
      <c r="F4508" s="93"/>
      <c r="H4508" s="93"/>
      <c r="J4508" s="93"/>
      <c r="L4508" s="93"/>
      <c r="N4508" s="93"/>
      <c r="P4508" s="93"/>
    </row>
    <row r="4509" spans="2:16">
      <c r="B4509" s="93"/>
      <c r="C4509" s="93"/>
      <c r="D4509" s="93"/>
      <c r="F4509" s="93"/>
      <c r="H4509" s="93"/>
      <c r="J4509" s="93"/>
      <c r="L4509" s="93"/>
      <c r="N4509" s="93"/>
      <c r="P4509" s="93"/>
    </row>
    <row r="4510" spans="2:16">
      <c r="B4510" s="93"/>
      <c r="C4510" s="93"/>
      <c r="D4510" s="93"/>
      <c r="F4510" s="93"/>
      <c r="H4510" s="93"/>
      <c r="J4510" s="93"/>
      <c r="L4510" s="93"/>
      <c r="N4510" s="93"/>
      <c r="P4510" s="93"/>
    </row>
    <row r="4511" spans="2:16">
      <c r="B4511" s="93"/>
      <c r="C4511" s="93"/>
      <c r="D4511" s="93"/>
      <c r="F4511" s="93"/>
      <c r="H4511" s="93"/>
      <c r="J4511" s="93"/>
      <c r="L4511" s="93"/>
      <c r="N4511" s="93"/>
      <c r="P4511" s="93"/>
    </row>
    <row r="4512" spans="2:16">
      <c r="B4512" s="93"/>
      <c r="C4512" s="93"/>
      <c r="D4512" s="93"/>
      <c r="F4512" s="93"/>
      <c r="H4512" s="93"/>
      <c r="J4512" s="93"/>
      <c r="L4512" s="93"/>
      <c r="N4512" s="93"/>
      <c r="P4512" s="93"/>
    </row>
    <row r="4513" spans="2:16">
      <c r="B4513" s="93"/>
      <c r="C4513" s="93"/>
      <c r="D4513" s="93"/>
      <c r="F4513" s="93"/>
      <c r="H4513" s="93"/>
      <c r="J4513" s="93"/>
      <c r="L4513" s="93"/>
      <c r="N4513" s="93"/>
      <c r="P4513" s="93"/>
    </row>
    <row r="4514" spans="2:16">
      <c r="B4514" s="93"/>
      <c r="C4514" s="93"/>
      <c r="D4514" s="93"/>
      <c r="F4514" s="93"/>
      <c r="H4514" s="93"/>
      <c r="J4514" s="93"/>
      <c r="L4514" s="93"/>
      <c r="N4514" s="93"/>
      <c r="P4514" s="93"/>
    </row>
    <row r="4515" spans="2:16">
      <c r="B4515" s="93"/>
      <c r="C4515" s="93"/>
      <c r="D4515" s="93"/>
      <c r="F4515" s="93"/>
      <c r="H4515" s="93"/>
      <c r="J4515" s="93"/>
      <c r="L4515" s="93"/>
      <c r="N4515" s="93"/>
      <c r="P4515" s="93"/>
    </row>
    <row r="4516" spans="2:16">
      <c r="B4516" s="93"/>
      <c r="C4516" s="93"/>
      <c r="D4516" s="93"/>
      <c r="F4516" s="93"/>
      <c r="H4516" s="93"/>
      <c r="J4516" s="93"/>
      <c r="L4516" s="93"/>
      <c r="N4516" s="93"/>
      <c r="P4516" s="93"/>
    </row>
    <row r="4517" spans="2:16">
      <c r="B4517" s="93"/>
      <c r="C4517" s="93"/>
      <c r="D4517" s="93"/>
      <c r="F4517" s="93"/>
      <c r="H4517" s="93"/>
      <c r="J4517" s="93"/>
      <c r="L4517" s="93"/>
      <c r="N4517" s="93"/>
      <c r="P4517" s="93"/>
    </row>
    <row r="4518" spans="2:16">
      <c r="B4518" s="93"/>
      <c r="C4518" s="93"/>
      <c r="D4518" s="93"/>
      <c r="F4518" s="93"/>
      <c r="H4518" s="93"/>
      <c r="J4518" s="93"/>
      <c r="L4518" s="93"/>
      <c r="N4518" s="93"/>
      <c r="P4518" s="93"/>
    </row>
    <row r="4519" spans="2:16">
      <c r="B4519" s="93"/>
      <c r="C4519" s="93"/>
      <c r="D4519" s="93"/>
      <c r="F4519" s="93"/>
      <c r="H4519" s="93"/>
      <c r="J4519" s="93"/>
      <c r="L4519" s="93"/>
      <c r="N4519" s="93"/>
      <c r="P4519" s="93"/>
    </row>
    <row r="4520" spans="2:16">
      <c r="B4520" s="93"/>
      <c r="C4520" s="93"/>
      <c r="D4520" s="93"/>
      <c r="F4520" s="93"/>
      <c r="H4520" s="93"/>
      <c r="J4520" s="93"/>
      <c r="L4520" s="93"/>
      <c r="N4520" s="93"/>
      <c r="P4520" s="93"/>
    </row>
    <row r="4521" spans="2:16">
      <c r="B4521" s="93"/>
      <c r="C4521" s="93"/>
      <c r="D4521" s="93"/>
      <c r="F4521" s="93"/>
      <c r="H4521" s="93"/>
      <c r="J4521" s="93"/>
      <c r="L4521" s="93"/>
      <c r="N4521" s="93"/>
      <c r="P4521" s="93"/>
    </row>
    <row r="4522" spans="2:16">
      <c r="B4522" s="93"/>
      <c r="C4522" s="93"/>
      <c r="D4522" s="93"/>
      <c r="F4522" s="93"/>
      <c r="H4522" s="93"/>
      <c r="J4522" s="93"/>
      <c r="L4522" s="93"/>
      <c r="N4522" s="93"/>
      <c r="P4522" s="93"/>
    </row>
    <row r="4523" spans="2:16">
      <c r="B4523" s="93"/>
      <c r="C4523" s="93"/>
      <c r="D4523" s="93"/>
      <c r="F4523" s="93"/>
      <c r="H4523" s="93"/>
      <c r="J4523" s="93"/>
      <c r="L4523" s="93"/>
      <c r="N4523" s="93"/>
      <c r="P4523" s="93"/>
    </row>
    <row r="4524" spans="2:16">
      <c r="B4524" s="93"/>
      <c r="C4524" s="93"/>
      <c r="D4524" s="93"/>
      <c r="F4524" s="93"/>
      <c r="H4524" s="93"/>
      <c r="J4524" s="93"/>
      <c r="L4524" s="93"/>
      <c r="N4524" s="93"/>
      <c r="P4524" s="93"/>
    </row>
    <row r="4525" spans="2:16">
      <c r="B4525" s="93"/>
      <c r="C4525" s="93"/>
      <c r="D4525" s="93"/>
      <c r="F4525" s="93"/>
      <c r="H4525" s="93"/>
      <c r="J4525" s="93"/>
      <c r="L4525" s="93"/>
      <c r="N4525" s="93"/>
      <c r="P4525" s="93"/>
    </row>
    <row r="4526" spans="2:16">
      <c r="B4526" s="93"/>
      <c r="C4526" s="93"/>
      <c r="D4526" s="93"/>
      <c r="F4526" s="93"/>
      <c r="H4526" s="93"/>
      <c r="J4526" s="93"/>
      <c r="L4526" s="93"/>
      <c r="N4526" s="93"/>
      <c r="P4526" s="93"/>
    </row>
    <row r="4527" spans="2:16">
      <c r="B4527" s="93"/>
      <c r="C4527" s="93"/>
      <c r="D4527" s="93"/>
      <c r="F4527" s="93"/>
      <c r="H4527" s="93"/>
      <c r="J4527" s="93"/>
      <c r="L4527" s="93"/>
      <c r="N4527" s="93"/>
      <c r="P4527" s="93"/>
    </row>
    <row r="4528" spans="2:16">
      <c r="B4528" s="93"/>
      <c r="C4528" s="93"/>
      <c r="D4528" s="93"/>
      <c r="F4528" s="93"/>
      <c r="H4528" s="93"/>
      <c r="J4528" s="93"/>
      <c r="L4528" s="93"/>
      <c r="N4528" s="93"/>
      <c r="P4528" s="93"/>
    </row>
    <row r="4529" spans="2:16">
      <c r="B4529" s="93"/>
      <c r="C4529" s="93"/>
      <c r="D4529" s="93"/>
      <c r="F4529" s="93"/>
      <c r="H4529" s="93"/>
      <c r="J4529" s="93"/>
      <c r="L4529" s="93"/>
      <c r="N4529" s="93"/>
      <c r="P4529" s="93"/>
    </row>
    <row r="4530" spans="2:16">
      <c r="B4530" s="93"/>
      <c r="C4530" s="93"/>
      <c r="D4530" s="93"/>
      <c r="F4530" s="93"/>
      <c r="H4530" s="93"/>
      <c r="J4530" s="93"/>
      <c r="L4530" s="93"/>
      <c r="N4530" s="93"/>
      <c r="P4530" s="93"/>
    </row>
    <row r="4531" spans="2:16">
      <c r="B4531" s="93"/>
      <c r="C4531" s="93"/>
      <c r="D4531" s="93"/>
      <c r="F4531" s="93"/>
      <c r="H4531" s="93"/>
      <c r="J4531" s="93"/>
      <c r="L4531" s="93"/>
      <c r="N4531" s="93"/>
      <c r="P4531" s="93"/>
    </row>
    <row r="4532" spans="2:16">
      <c r="B4532" s="93"/>
      <c r="C4532" s="93"/>
      <c r="D4532" s="93"/>
      <c r="F4532" s="93"/>
      <c r="H4532" s="93"/>
      <c r="J4532" s="93"/>
      <c r="L4532" s="93"/>
      <c r="N4532" s="93"/>
      <c r="P4532" s="93"/>
    </row>
    <row r="4533" spans="2:16">
      <c r="B4533" s="93"/>
      <c r="C4533" s="93"/>
      <c r="D4533" s="93"/>
      <c r="F4533" s="93"/>
      <c r="H4533" s="93"/>
      <c r="J4533" s="93"/>
      <c r="L4533" s="93"/>
      <c r="N4533" s="93"/>
      <c r="P4533" s="93"/>
    </row>
    <row r="4534" spans="2:16">
      <c r="B4534" s="93"/>
      <c r="C4534" s="93"/>
      <c r="D4534" s="93"/>
      <c r="F4534" s="93"/>
      <c r="H4534" s="93"/>
      <c r="J4534" s="93"/>
      <c r="L4534" s="93"/>
      <c r="N4534" s="93"/>
      <c r="P4534" s="93"/>
    </row>
    <row r="4535" spans="2:16">
      <c r="B4535" s="93"/>
      <c r="C4535" s="93"/>
      <c r="D4535" s="93"/>
      <c r="F4535" s="93"/>
      <c r="H4535" s="93"/>
      <c r="J4535" s="93"/>
      <c r="L4535" s="93"/>
      <c r="N4535" s="93"/>
      <c r="P4535" s="93"/>
    </row>
    <row r="4536" spans="2:16">
      <c r="B4536" s="93"/>
      <c r="C4536" s="93"/>
      <c r="D4536" s="93"/>
      <c r="F4536" s="93"/>
      <c r="H4536" s="93"/>
      <c r="J4536" s="93"/>
      <c r="L4536" s="93"/>
      <c r="N4536" s="93"/>
      <c r="P4536" s="93"/>
    </row>
    <row r="4537" spans="2:16">
      <c r="B4537" s="93"/>
      <c r="C4537" s="93"/>
      <c r="D4537" s="93"/>
      <c r="F4537" s="93"/>
      <c r="H4537" s="93"/>
      <c r="J4537" s="93"/>
      <c r="L4537" s="93"/>
      <c r="N4537" s="93"/>
      <c r="P4537" s="93"/>
    </row>
    <row r="4538" spans="2:16">
      <c r="B4538" s="93"/>
      <c r="C4538" s="93"/>
      <c r="D4538" s="93"/>
      <c r="F4538" s="93"/>
      <c r="H4538" s="93"/>
      <c r="J4538" s="93"/>
      <c r="L4538" s="93"/>
      <c r="N4538" s="93"/>
      <c r="P4538" s="93"/>
    </row>
    <row r="4539" spans="2:16">
      <c r="B4539" s="93"/>
      <c r="C4539" s="93"/>
      <c r="D4539" s="93"/>
      <c r="F4539" s="93"/>
      <c r="H4539" s="93"/>
      <c r="J4539" s="93"/>
      <c r="L4539" s="93"/>
      <c r="N4539" s="93"/>
      <c r="P4539" s="93"/>
    </row>
    <row r="4540" spans="2:16">
      <c r="B4540" s="93"/>
      <c r="C4540" s="93"/>
      <c r="D4540" s="93"/>
      <c r="F4540" s="93"/>
      <c r="H4540" s="93"/>
      <c r="J4540" s="93"/>
      <c r="L4540" s="93"/>
      <c r="N4540" s="93"/>
      <c r="P4540" s="93"/>
    </row>
    <row r="4541" spans="2:16">
      <c r="B4541" s="93"/>
      <c r="C4541" s="93"/>
      <c r="D4541" s="93"/>
      <c r="F4541" s="93"/>
      <c r="H4541" s="93"/>
      <c r="J4541" s="93"/>
      <c r="L4541" s="93"/>
      <c r="N4541" s="93"/>
      <c r="P4541" s="93"/>
    </row>
    <row r="4542" spans="2:16">
      <c r="B4542" s="93"/>
      <c r="C4542" s="93"/>
      <c r="D4542" s="93"/>
      <c r="F4542" s="93"/>
      <c r="H4542" s="93"/>
      <c r="J4542" s="93"/>
      <c r="L4542" s="93"/>
      <c r="N4542" s="93"/>
      <c r="P4542" s="93"/>
    </row>
    <row r="4543" spans="2:16">
      <c r="B4543" s="93"/>
      <c r="C4543" s="93"/>
      <c r="D4543" s="93"/>
      <c r="F4543" s="93"/>
      <c r="H4543" s="93"/>
      <c r="J4543" s="93"/>
      <c r="L4543" s="93"/>
      <c r="N4543" s="93"/>
      <c r="P4543" s="93"/>
    </row>
    <row r="4544" spans="2:16">
      <c r="B4544" s="93"/>
      <c r="C4544" s="93"/>
      <c r="D4544" s="93"/>
      <c r="F4544" s="93"/>
      <c r="H4544" s="93"/>
      <c r="J4544" s="93"/>
      <c r="L4544" s="93"/>
      <c r="N4544" s="93"/>
      <c r="P4544" s="93"/>
    </row>
    <row r="4545" spans="2:16">
      <c r="B4545" s="93"/>
      <c r="C4545" s="93"/>
      <c r="D4545" s="93"/>
      <c r="F4545" s="93"/>
      <c r="H4545" s="93"/>
      <c r="J4545" s="93"/>
      <c r="L4545" s="93"/>
      <c r="N4545" s="93"/>
      <c r="P4545" s="93"/>
    </row>
    <row r="4546" spans="2:16">
      <c r="B4546" s="93"/>
      <c r="C4546" s="93"/>
      <c r="D4546" s="93"/>
      <c r="F4546" s="93"/>
      <c r="H4546" s="93"/>
      <c r="J4546" s="93"/>
      <c r="L4546" s="93"/>
      <c r="N4546" s="93"/>
      <c r="P4546" s="93"/>
    </row>
    <row r="4547" spans="2:16">
      <c r="B4547" s="93"/>
      <c r="C4547" s="93"/>
      <c r="D4547" s="93"/>
      <c r="F4547" s="93"/>
      <c r="H4547" s="93"/>
      <c r="J4547" s="93"/>
      <c r="L4547" s="93"/>
      <c r="N4547" s="93"/>
      <c r="P4547" s="93"/>
    </row>
    <row r="4548" spans="2:16">
      <c r="B4548" s="93"/>
      <c r="C4548" s="93"/>
      <c r="D4548" s="93"/>
      <c r="F4548" s="93"/>
      <c r="H4548" s="93"/>
      <c r="J4548" s="93"/>
      <c r="L4548" s="93"/>
      <c r="N4548" s="93"/>
      <c r="P4548" s="93"/>
    </row>
    <row r="4549" spans="2:16">
      <c r="B4549" s="93"/>
      <c r="C4549" s="93"/>
      <c r="D4549" s="93"/>
      <c r="F4549" s="93"/>
      <c r="H4549" s="93"/>
      <c r="J4549" s="93"/>
      <c r="L4549" s="93"/>
      <c r="N4549" s="93"/>
      <c r="P4549" s="93"/>
    </row>
    <row r="4550" spans="2:16">
      <c r="B4550" s="93"/>
      <c r="C4550" s="93"/>
      <c r="D4550" s="93"/>
      <c r="F4550" s="93"/>
      <c r="H4550" s="93"/>
      <c r="J4550" s="93"/>
      <c r="L4550" s="93"/>
      <c r="N4550" s="93"/>
      <c r="P4550" s="93"/>
    </row>
    <row r="4551" spans="2:16">
      <c r="B4551" s="93"/>
      <c r="C4551" s="93"/>
      <c r="D4551" s="93"/>
      <c r="F4551" s="93"/>
      <c r="H4551" s="93"/>
      <c r="J4551" s="93"/>
      <c r="L4551" s="93"/>
      <c r="N4551" s="93"/>
      <c r="P4551" s="93"/>
    </row>
    <row r="4552" spans="2:16">
      <c r="B4552" s="93"/>
      <c r="C4552" s="93"/>
      <c r="D4552" s="93"/>
      <c r="F4552" s="93"/>
      <c r="H4552" s="93"/>
      <c r="J4552" s="93"/>
      <c r="L4552" s="93"/>
      <c r="N4552" s="93"/>
      <c r="P4552" s="93"/>
    </row>
    <row r="4553" spans="2:16">
      <c r="B4553" s="93"/>
      <c r="C4553" s="93"/>
      <c r="D4553" s="93"/>
      <c r="F4553" s="93"/>
      <c r="H4553" s="93"/>
      <c r="J4553" s="93"/>
      <c r="L4553" s="93"/>
      <c r="N4553" s="93"/>
      <c r="P4553" s="93"/>
    </row>
    <row r="4554" spans="2:16">
      <c r="B4554" s="93"/>
      <c r="C4554" s="93"/>
      <c r="D4554" s="93"/>
      <c r="F4554" s="93"/>
      <c r="H4554" s="93"/>
      <c r="J4554" s="93"/>
      <c r="L4554" s="93"/>
      <c r="N4554" s="93"/>
      <c r="P4554" s="93"/>
    </row>
    <row r="4555" spans="2:16">
      <c r="B4555" s="93"/>
      <c r="C4555" s="93"/>
      <c r="D4555" s="93"/>
      <c r="F4555" s="93"/>
      <c r="H4555" s="93"/>
      <c r="J4555" s="93"/>
      <c r="L4555" s="93"/>
      <c r="N4555" s="93"/>
      <c r="P4555" s="93"/>
    </row>
    <row r="4556" spans="2:16">
      <c r="B4556" s="93"/>
      <c r="C4556" s="93"/>
      <c r="D4556" s="93"/>
      <c r="F4556" s="93"/>
      <c r="H4556" s="93"/>
      <c r="J4556" s="93"/>
      <c r="L4556" s="93"/>
      <c r="N4556" s="93"/>
      <c r="P4556" s="93"/>
    </row>
    <row r="4557" spans="2:16">
      <c r="B4557" s="93"/>
      <c r="C4557" s="93"/>
      <c r="D4557" s="93"/>
      <c r="F4557" s="93"/>
      <c r="H4557" s="93"/>
      <c r="J4557" s="93"/>
      <c r="L4557" s="93"/>
      <c r="N4557" s="93"/>
      <c r="P4557" s="93"/>
    </row>
    <row r="4558" spans="2:16">
      <c r="B4558" s="93"/>
      <c r="C4558" s="93"/>
      <c r="D4558" s="93"/>
      <c r="F4558" s="93"/>
      <c r="H4558" s="93"/>
      <c r="J4558" s="93"/>
      <c r="L4558" s="93"/>
      <c r="N4558" s="93"/>
      <c r="P4558" s="93"/>
    </row>
    <row r="4559" spans="2:16">
      <c r="B4559" s="93"/>
      <c r="C4559" s="93"/>
      <c r="D4559" s="93"/>
      <c r="F4559" s="93"/>
      <c r="H4559" s="93"/>
      <c r="J4559" s="93"/>
      <c r="L4559" s="93"/>
      <c r="N4559" s="93"/>
      <c r="P4559" s="93"/>
    </row>
    <row r="4560" spans="2:16">
      <c r="B4560" s="93"/>
      <c r="C4560" s="93"/>
      <c r="D4560" s="93"/>
      <c r="F4560" s="93"/>
      <c r="H4560" s="93"/>
      <c r="J4560" s="93"/>
      <c r="L4560" s="93"/>
      <c r="N4560" s="93"/>
      <c r="P4560" s="93"/>
    </row>
    <row r="4561" spans="2:16">
      <c r="B4561" s="93"/>
      <c r="C4561" s="93"/>
      <c r="D4561" s="93"/>
      <c r="F4561" s="93"/>
      <c r="H4561" s="93"/>
      <c r="J4561" s="93"/>
      <c r="L4561" s="93"/>
      <c r="N4561" s="93"/>
      <c r="P4561" s="93"/>
    </row>
    <row r="4562" spans="2:16">
      <c r="B4562" s="93"/>
      <c r="C4562" s="93"/>
      <c r="D4562" s="93"/>
      <c r="F4562" s="93"/>
      <c r="H4562" s="93"/>
      <c r="J4562" s="93"/>
      <c r="L4562" s="93"/>
      <c r="N4562" s="93"/>
      <c r="P4562" s="93"/>
    </row>
    <row r="4563" spans="2:16">
      <c r="B4563" s="93"/>
      <c r="C4563" s="93"/>
      <c r="D4563" s="93"/>
      <c r="F4563" s="93"/>
      <c r="H4563" s="93"/>
      <c r="J4563" s="93"/>
      <c r="L4563" s="93"/>
      <c r="N4563" s="93"/>
      <c r="P4563" s="93"/>
    </row>
    <row r="4564" spans="2:16">
      <c r="B4564" s="93"/>
      <c r="C4564" s="93"/>
      <c r="D4564" s="93"/>
      <c r="F4564" s="93"/>
      <c r="H4564" s="93"/>
      <c r="J4564" s="93"/>
      <c r="L4564" s="93"/>
      <c r="N4564" s="93"/>
      <c r="P4564" s="93"/>
    </row>
    <row r="4565" spans="2:16">
      <c r="B4565" s="93"/>
      <c r="C4565" s="93"/>
      <c r="D4565" s="93"/>
      <c r="F4565" s="93"/>
      <c r="H4565" s="93"/>
      <c r="J4565" s="93"/>
      <c r="L4565" s="93"/>
      <c r="N4565" s="93"/>
      <c r="P4565" s="93"/>
    </row>
    <row r="4566" spans="2:16">
      <c r="B4566" s="93"/>
      <c r="C4566" s="93"/>
      <c r="D4566" s="93"/>
      <c r="F4566" s="93"/>
      <c r="H4566" s="93"/>
      <c r="J4566" s="93"/>
      <c r="L4566" s="93"/>
      <c r="N4566" s="93"/>
      <c r="P4566" s="93"/>
    </row>
    <row r="4567" spans="2:16">
      <c r="B4567" s="93"/>
      <c r="C4567" s="93"/>
      <c r="D4567" s="93"/>
      <c r="F4567" s="93"/>
      <c r="H4567" s="93"/>
      <c r="J4567" s="93"/>
      <c r="L4567" s="93"/>
      <c r="N4567" s="93"/>
      <c r="P4567" s="93"/>
    </row>
    <row r="4568" spans="2:16">
      <c r="B4568" s="93"/>
      <c r="C4568" s="93"/>
      <c r="D4568" s="93"/>
      <c r="F4568" s="93"/>
      <c r="H4568" s="93"/>
      <c r="J4568" s="93"/>
      <c r="L4568" s="93"/>
      <c r="N4568" s="93"/>
      <c r="P4568" s="93"/>
    </row>
    <row r="4569" spans="2:16">
      <c r="B4569" s="93"/>
      <c r="C4569" s="93"/>
      <c r="D4569" s="93"/>
      <c r="F4569" s="93"/>
      <c r="H4569" s="93"/>
      <c r="J4569" s="93"/>
      <c r="L4569" s="93"/>
      <c r="N4569" s="93"/>
      <c r="P4569" s="93"/>
    </row>
    <row r="4570" spans="2:16">
      <c r="B4570" s="93"/>
      <c r="C4570" s="93"/>
      <c r="D4570" s="93"/>
      <c r="F4570" s="93"/>
      <c r="H4570" s="93"/>
      <c r="J4570" s="93"/>
      <c r="L4570" s="93"/>
      <c r="N4570" s="93"/>
      <c r="P4570" s="93"/>
    </row>
    <row r="4571" spans="2:16">
      <c r="B4571" s="93"/>
      <c r="C4571" s="93"/>
      <c r="D4571" s="93"/>
      <c r="F4571" s="93"/>
      <c r="H4571" s="93"/>
      <c r="J4571" s="93"/>
      <c r="L4571" s="93"/>
      <c r="N4571" s="93"/>
      <c r="P4571" s="93"/>
    </row>
    <row r="4572" spans="2:16">
      <c r="B4572" s="93"/>
      <c r="C4572" s="93"/>
      <c r="D4572" s="93"/>
      <c r="F4572" s="93"/>
      <c r="H4572" s="93"/>
      <c r="J4572" s="93"/>
      <c r="L4572" s="93"/>
      <c r="N4572" s="93"/>
      <c r="P4572" s="93"/>
    </row>
    <row r="4573" spans="2:16">
      <c r="B4573" s="93"/>
      <c r="C4573" s="93"/>
      <c r="D4573" s="93"/>
      <c r="F4573" s="93"/>
      <c r="H4573" s="93"/>
      <c r="J4573" s="93"/>
      <c r="L4573" s="93"/>
      <c r="N4573" s="93"/>
      <c r="P4573" s="93"/>
    </row>
    <row r="4574" spans="2:16">
      <c r="B4574" s="93"/>
      <c r="C4574" s="93"/>
      <c r="D4574" s="93"/>
      <c r="F4574" s="93"/>
      <c r="H4574" s="93"/>
      <c r="J4574" s="93"/>
      <c r="L4574" s="93"/>
      <c r="N4574" s="93"/>
      <c r="P4574" s="93"/>
    </row>
    <row r="4575" spans="2:16">
      <c r="B4575" s="93"/>
      <c r="C4575" s="93"/>
      <c r="D4575" s="93"/>
      <c r="F4575" s="93"/>
      <c r="H4575" s="93"/>
      <c r="J4575" s="93"/>
      <c r="L4575" s="93"/>
      <c r="N4575" s="93"/>
      <c r="P4575" s="93"/>
    </row>
    <row r="4576" spans="2:16">
      <c r="B4576" s="93"/>
      <c r="C4576" s="93"/>
      <c r="D4576" s="93"/>
      <c r="F4576" s="93"/>
      <c r="H4576" s="93"/>
      <c r="J4576" s="93"/>
      <c r="L4576" s="93"/>
      <c r="N4576" s="93"/>
      <c r="P4576" s="93"/>
    </row>
    <row r="4577" spans="2:16">
      <c r="B4577" s="93"/>
      <c r="C4577" s="93"/>
      <c r="D4577" s="93"/>
      <c r="F4577" s="93"/>
      <c r="H4577" s="93"/>
      <c r="J4577" s="93"/>
      <c r="L4577" s="93"/>
      <c r="N4577" s="93"/>
      <c r="P4577" s="93"/>
    </row>
    <row r="4578" spans="2:16">
      <c r="B4578" s="93"/>
      <c r="C4578" s="93"/>
      <c r="D4578" s="93"/>
      <c r="F4578" s="93"/>
      <c r="H4578" s="93"/>
      <c r="J4578" s="93"/>
      <c r="L4578" s="93"/>
      <c r="N4578" s="93"/>
      <c r="P4578" s="93"/>
    </row>
    <row r="4579" spans="2:16">
      <c r="B4579" s="93"/>
      <c r="C4579" s="93"/>
      <c r="D4579" s="93"/>
      <c r="F4579" s="93"/>
      <c r="H4579" s="93"/>
      <c r="J4579" s="93"/>
      <c r="L4579" s="93"/>
      <c r="N4579" s="93"/>
      <c r="P4579" s="93"/>
    </row>
    <row r="4580" spans="2:16">
      <c r="B4580" s="93"/>
      <c r="C4580" s="93"/>
      <c r="D4580" s="93"/>
      <c r="F4580" s="93"/>
      <c r="H4580" s="93"/>
      <c r="J4580" s="93"/>
      <c r="L4580" s="93"/>
      <c r="N4580" s="93"/>
      <c r="P4580" s="93"/>
    </row>
    <row r="4581" spans="2:16">
      <c r="B4581" s="93"/>
      <c r="C4581" s="93"/>
      <c r="D4581" s="93"/>
      <c r="F4581" s="93"/>
      <c r="H4581" s="93"/>
      <c r="J4581" s="93"/>
      <c r="L4581" s="93"/>
      <c r="N4581" s="93"/>
      <c r="P4581" s="93"/>
    </row>
    <row r="4582" spans="2:16">
      <c r="B4582" s="93"/>
      <c r="C4582" s="93"/>
      <c r="D4582" s="93"/>
      <c r="F4582" s="93"/>
      <c r="H4582" s="93"/>
      <c r="J4582" s="93"/>
      <c r="L4582" s="93"/>
      <c r="N4582" s="93"/>
      <c r="P4582" s="93"/>
    </row>
    <row r="4583" spans="2:16">
      <c r="B4583" s="93"/>
      <c r="C4583" s="93"/>
      <c r="D4583" s="93"/>
      <c r="F4583" s="93"/>
      <c r="H4583" s="93"/>
      <c r="J4583" s="93"/>
      <c r="L4583" s="93"/>
      <c r="N4583" s="93"/>
      <c r="P4583" s="93"/>
    </row>
    <row r="4584" spans="2:16">
      <c r="B4584" s="93"/>
      <c r="C4584" s="93"/>
      <c r="D4584" s="93"/>
      <c r="F4584" s="93"/>
      <c r="H4584" s="93"/>
      <c r="J4584" s="93"/>
      <c r="L4584" s="93"/>
      <c r="N4584" s="93"/>
      <c r="P4584" s="93"/>
    </row>
    <row r="4585" spans="2:16">
      <c r="B4585" s="93"/>
      <c r="C4585" s="93"/>
      <c r="D4585" s="93"/>
      <c r="F4585" s="93"/>
      <c r="H4585" s="93"/>
      <c r="J4585" s="93"/>
      <c r="L4585" s="93"/>
      <c r="N4585" s="93"/>
      <c r="P4585" s="93"/>
    </row>
    <row r="4586" spans="2:16">
      <c r="B4586" s="93"/>
      <c r="C4586" s="93"/>
      <c r="D4586" s="93"/>
      <c r="F4586" s="93"/>
      <c r="H4586" s="93"/>
      <c r="J4586" s="93"/>
      <c r="L4586" s="93"/>
      <c r="N4586" s="93"/>
      <c r="P4586" s="93"/>
    </row>
    <row r="4587" spans="2:16">
      <c r="B4587" s="93"/>
      <c r="C4587" s="93"/>
      <c r="D4587" s="93"/>
      <c r="F4587" s="93"/>
      <c r="H4587" s="93"/>
      <c r="J4587" s="93"/>
      <c r="L4587" s="93"/>
      <c r="N4587" s="93"/>
      <c r="P4587" s="93"/>
    </row>
    <row r="4588" spans="2:16">
      <c r="B4588" s="93"/>
      <c r="C4588" s="93"/>
      <c r="D4588" s="93"/>
      <c r="F4588" s="93"/>
      <c r="H4588" s="93"/>
      <c r="J4588" s="93"/>
      <c r="L4588" s="93"/>
      <c r="N4588" s="93"/>
      <c r="P4588" s="93"/>
    </row>
    <row r="4589" spans="2:16">
      <c r="B4589" s="93"/>
      <c r="C4589" s="93"/>
      <c r="D4589" s="93"/>
      <c r="F4589" s="93"/>
      <c r="H4589" s="93"/>
      <c r="J4589" s="93"/>
      <c r="L4589" s="93"/>
      <c r="N4589" s="93"/>
      <c r="P4589" s="93"/>
    </row>
    <row r="4590" spans="2:16">
      <c r="B4590" s="93"/>
      <c r="C4590" s="93"/>
      <c r="D4590" s="93"/>
      <c r="F4590" s="93"/>
      <c r="H4590" s="93"/>
      <c r="J4590" s="93"/>
      <c r="L4590" s="93"/>
      <c r="N4590" s="93"/>
      <c r="P4590" s="93"/>
    </row>
    <row r="4591" spans="2:16">
      <c r="B4591" s="93"/>
      <c r="C4591" s="93"/>
      <c r="D4591" s="93"/>
      <c r="F4591" s="93"/>
      <c r="H4591" s="93"/>
      <c r="J4591" s="93"/>
      <c r="L4591" s="93"/>
      <c r="N4591" s="93"/>
      <c r="P4591" s="93"/>
    </row>
    <row r="4592" spans="2:16">
      <c r="B4592" s="93"/>
      <c r="C4592" s="93"/>
      <c r="D4592" s="93"/>
      <c r="F4592" s="93"/>
      <c r="H4592" s="93"/>
      <c r="J4592" s="93"/>
      <c r="L4592" s="93"/>
      <c r="N4592" s="93"/>
      <c r="P4592" s="93"/>
    </row>
    <row r="4593" spans="2:16">
      <c r="B4593" s="93"/>
      <c r="C4593" s="93"/>
      <c r="D4593" s="93"/>
      <c r="F4593" s="93"/>
      <c r="H4593" s="93"/>
      <c r="J4593" s="93"/>
      <c r="L4593" s="93"/>
      <c r="N4593" s="93"/>
      <c r="P4593" s="93"/>
    </row>
    <row r="4594" spans="2:16">
      <c r="B4594" s="93"/>
      <c r="C4594" s="93"/>
      <c r="D4594" s="93"/>
      <c r="F4594" s="93"/>
      <c r="H4594" s="93"/>
      <c r="J4594" s="93"/>
      <c r="L4594" s="93"/>
      <c r="N4594" s="93"/>
      <c r="P4594" s="93"/>
    </row>
    <row r="4595" spans="2:16">
      <c r="B4595" s="93"/>
      <c r="C4595" s="93"/>
      <c r="D4595" s="93"/>
      <c r="F4595" s="93"/>
      <c r="H4595" s="93"/>
      <c r="J4595" s="93"/>
      <c r="L4595" s="93"/>
      <c r="N4595" s="93"/>
      <c r="P4595" s="93"/>
    </row>
    <row r="4596" spans="2:16">
      <c r="B4596" s="93"/>
      <c r="C4596" s="93"/>
      <c r="D4596" s="93"/>
      <c r="F4596" s="93"/>
      <c r="H4596" s="93"/>
      <c r="J4596" s="93"/>
      <c r="L4596" s="93"/>
      <c r="N4596" s="93"/>
      <c r="P4596" s="93"/>
    </row>
    <row r="4597" spans="2:16">
      <c r="B4597" s="93"/>
      <c r="C4597" s="93"/>
      <c r="D4597" s="93"/>
      <c r="F4597" s="93"/>
      <c r="H4597" s="93"/>
      <c r="J4597" s="93"/>
      <c r="L4597" s="93"/>
      <c r="N4597" s="93"/>
      <c r="P4597" s="93"/>
    </row>
    <row r="4598" spans="2:16">
      <c r="B4598" s="93"/>
      <c r="C4598" s="93"/>
      <c r="D4598" s="93"/>
      <c r="F4598" s="93"/>
      <c r="H4598" s="93"/>
      <c r="J4598" s="93"/>
      <c r="L4598" s="93"/>
      <c r="N4598" s="93"/>
      <c r="P4598" s="93"/>
    </row>
    <row r="4599" spans="2:16">
      <c r="B4599" s="93"/>
      <c r="C4599" s="93"/>
      <c r="D4599" s="93"/>
      <c r="F4599" s="93"/>
      <c r="H4599" s="93"/>
      <c r="J4599" s="93"/>
      <c r="L4599" s="93"/>
      <c r="N4599" s="93"/>
      <c r="P4599" s="93"/>
    </row>
    <row r="4600" spans="2:16">
      <c r="B4600" s="93"/>
      <c r="C4600" s="93"/>
      <c r="D4600" s="93"/>
      <c r="F4600" s="93"/>
      <c r="H4600" s="93"/>
      <c r="J4600" s="93"/>
      <c r="L4600" s="93"/>
      <c r="N4600" s="93"/>
      <c r="P4600" s="93"/>
    </row>
    <row r="4601" spans="2:16">
      <c r="B4601" s="93"/>
      <c r="C4601" s="93"/>
      <c r="D4601" s="93"/>
      <c r="F4601" s="93"/>
      <c r="H4601" s="93"/>
      <c r="J4601" s="93"/>
      <c r="L4601" s="93"/>
      <c r="N4601" s="93"/>
      <c r="P4601" s="93"/>
    </row>
    <row r="4602" spans="2:16">
      <c r="B4602" s="93"/>
      <c r="C4602" s="93"/>
      <c r="D4602" s="93"/>
      <c r="F4602" s="93"/>
      <c r="H4602" s="93"/>
      <c r="J4602" s="93"/>
      <c r="L4602" s="93"/>
      <c r="N4602" s="93"/>
      <c r="P4602" s="93"/>
    </row>
    <row r="4603" spans="2:16">
      <c r="B4603" s="93"/>
      <c r="C4603" s="93"/>
      <c r="D4603" s="93"/>
      <c r="F4603" s="93"/>
      <c r="H4603" s="93"/>
      <c r="J4603" s="93"/>
      <c r="L4603" s="93"/>
      <c r="N4603" s="93"/>
      <c r="P4603" s="93"/>
    </row>
    <row r="4604" spans="2:16">
      <c r="B4604" s="93"/>
      <c r="C4604" s="93"/>
      <c r="D4604" s="93"/>
      <c r="F4604" s="93"/>
      <c r="H4604" s="93"/>
      <c r="J4604" s="93"/>
      <c r="L4604" s="93"/>
      <c r="N4604" s="93"/>
      <c r="P4604" s="93"/>
    </row>
    <row r="4605" spans="2:16">
      <c r="B4605" s="93"/>
      <c r="C4605" s="93"/>
      <c r="D4605" s="93"/>
      <c r="F4605" s="93"/>
      <c r="H4605" s="93"/>
      <c r="J4605" s="93"/>
      <c r="L4605" s="93"/>
      <c r="N4605" s="93"/>
      <c r="P4605" s="93"/>
    </row>
    <row r="4606" spans="2:16">
      <c r="B4606" s="93"/>
      <c r="C4606" s="93"/>
      <c r="D4606" s="93"/>
      <c r="F4606" s="93"/>
      <c r="H4606" s="93"/>
      <c r="J4606" s="93"/>
      <c r="L4606" s="93"/>
      <c r="N4606" s="93"/>
      <c r="P4606" s="93"/>
    </row>
    <row r="4607" spans="2:16">
      <c r="B4607" s="93"/>
      <c r="C4607" s="93"/>
      <c r="D4607" s="93"/>
      <c r="F4607" s="93"/>
      <c r="H4607" s="93"/>
      <c r="J4607" s="93"/>
      <c r="L4607" s="93"/>
      <c r="N4607" s="93"/>
      <c r="P4607" s="93"/>
    </row>
    <row r="4608" spans="2:16">
      <c r="B4608" s="93"/>
      <c r="C4608" s="93"/>
      <c r="D4608" s="93"/>
      <c r="F4608" s="93"/>
      <c r="H4608" s="93"/>
      <c r="J4608" s="93"/>
      <c r="L4608" s="93"/>
      <c r="N4608" s="93"/>
      <c r="P4608" s="93"/>
    </row>
    <row r="4609" spans="2:16">
      <c r="B4609" s="93"/>
      <c r="C4609" s="93"/>
      <c r="D4609" s="93"/>
      <c r="F4609" s="93"/>
      <c r="H4609" s="93"/>
      <c r="J4609" s="93"/>
      <c r="L4609" s="93"/>
      <c r="N4609" s="93"/>
      <c r="P4609" s="93"/>
    </row>
    <row r="4610" spans="2:16">
      <c r="B4610" s="93"/>
      <c r="C4610" s="93"/>
      <c r="D4610" s="93"/>
      <c r="F4610" s="93"/>
      <c r="H4610" s="93"/>
      <c r="J4610" s="93"/>
      <c r="L4610" s="93"/>
      <c r="N4610" s="93"/>
      <c r="P4610" s="93"/>
    </row>
    <row r="4611" spans="2:16">
      <c r="B4611" s="93"/>
      <c r="C4611" s="93"/>
      <c r="D4611" s="93"/>
      <c r="F4611" s="93"/>
      <c r="H4611" s="93"/>
      <c r="J4611" s="93"/>
      <c r="L4611" s="93"/>
      <c r="N4611" s="93"/>
      <c r="P4611" s="93"/>
    </row>
    <row r="4612" spans="2:16">
      <c r="B4612" s="93"/>
      <c r="C4612" s="93"/>
      <c r="D4612" s="93"/>
      <c r="F4612" s="93"/>
      <c r="H4612" s="93"/>
      <c r="J4612" s="93"/>
      <c r="L4612" s="93"/>
      <c r="N4612" s="93"/>
      <c r="P4612" s="93"/>
    </row>
    <row r="4613" spans="2:16">
      <c r="B4613" s="93"/>
      <c r="C4613" s="93"/>
      <c r="D4613" s="93"/>
      <c r="F4613" s="93"/>
      <c r="H4613" s="93"/>
      <c r="J4613" s="93"/>
      <c r="L4613" s="93"/>
      <c r="N4613" s="93"/>
      <c r="P4613" s="93"/>
    </row>
    <row r="4614" spans="2:16">
      <c r="B4614" s="93"/>
      <c r="C4614" s="93"/>
      <c r="D4614" s="93"/>
      <c r="F4614" s="93"/>
      <c r="H4614" s="93"/>
      <c r="J4614" s="93"/>
      <c r="L4614" s="93"/>
      <c r="N4614" s="93"/>
      <c r="P4614" s="93"/>
    </row>
    <row r="4615" spans="2:16">
      <c r="B4615" s="93"/>
      <c r="C4615" s="93"/>
      <c r="D4615" s="93"/>
      <c r="F4615" s="93"/>
      <c r="H4615" s="93"/>
      <c r="J4615" s="93"/>
      <c r="L4615" s="93"/>
      <c r="N4615" s="93"/>
      <c r="P4615" s="93"/>
    </row>
    <row r="4616" spans="2:16">
      <c r="B4616" s="93"/>
      <c r="C4616" s="93"/>
      <c r="D4616" s="93"/>
      <c r="F4616" s="93"/>
      <c r="H4616" s="93"/>
      <c r="J4616" s="93"/>
      <c r="L4616" s="93"/>
      <c r="N4616" s="93"/>
      <c r="P4616" s="93"/>
    </row>
    <row r="4617" spans="2:16">
      <c r="B4617" s="93"/>
      <c r="C4617" s="93"/>
      <c r="D4617" s="93"/>
      <c r="F4617" s="93"/>
      <c r="H4617" s="93"/>
      <c r="J4617" s="93"/>
      <c r="L4617" s="93"/>
      <c r="N4617" s="93"/>
      <c r="P4617" s="93"/>
    </row>
    <row r="4618" spans="2:16">
      <c r="B4618" s="93"/>
      <c r="C4618" s="93"/>
      <c r="D4618" s="93"/>
      <c r="F4618" s="93"/>
      <c r="H4618" s="93"/>
      <c r="J4618" s="93"/>
      <c r="L4618" s="93"/>
      <c r="N4618" s="93"/>
      <c r="P4618" s="93"/>
    </row>
    <row r="4619" spans="2:16">
      <c r="B4619" s="93"/>
      <c r="C4619" s="93"/>
      <c r="D4619" s="93"/>
      <c r="F4619" s="93"/>
      <c r="H4619" s="93"/>
      <c r="J4619" s="93"/>
      <c r="L4619" s="93"/>
      <c r="N4619" s="93"/>
      <c r="P4619" s="93"/>
    </row>
    <row r="4620" spans="2:16">
      <c r="B4620" s="93"/>
      <c r="C4620" s="93"/>
      <c r="D4620" s="93"/>
      <c r="F4620" s="93"/>
      <c r="H4620" s="93"/>
      <c r="J4620" s="93"/>
      <c r="L4620" s="93"/>
      <c r="N4620" s="93"/>
      <c r="P4620" s="93"/>
    </row>
    <row r="4621" spans="2:16">
      <c r="B4621" s="93"/>
      <c r="C4621" s="93"/>
      <c r="D4621" s="93"/>
      <c r="F4621" s="93"/>
      <c r="H4621" s="93"/>
      <c r="J4621" s="93"/>
      <c r="L4621" s="93"/>
      <c r="N4621" s="93"/>
      <c r="P4621" s="93"/>
    </row>
    <row r="4622" spans="2:16">
      <c r="B4622" s="93"/>
      <c r="C4622" s="93"/>
      <c r="D4622" s="93"/>
      <c r="F4622" s="93"/>
      <c r="H4622" s="93"/>
      <c r="J4622" s="93"/>
      <c r="L4622" s="93"/>
      <c r="N4622" s="93"/>
      <c r="P4622" s="93"/>
    </row>
    <row r="4623" spans="2:16">
      <c r="B4623" s="93"/>
      <c r="C4623" s="93"/>
      <c r="D4623" s="93"/>
      <c r="F4623" s="93"/>
      <c r="H4623" s="93"/>
      <c r="J4623" s="93"/>
      <c r="L4623" s="93"/>
      <c r="N4623" s="93"/>
      <c r="P4623" s="93"/>
    </row>
    <row r="4624" spans="2:16">
      <c r="B4624" s="93"/>
      <c r="C4624" s="93"/>
      <c r="D4624" s="93"/>
      <c r="F4624" s="93"/>
      <c r="H4624" s="93"/>
      <c r="J4624" s="93"/>
      <c r="L4624" s="93"/>
      <c r="N4624" s="93"/>
      <c r="P4624" s="93"/>
    </row>
    <row r="4625" spans="2:16">
      <c r="B4625" s="93"/>
      <c r="C4625" s="93"/>
      <c r="D4625" s="93"/>
      <c r="F4625" s="93"/>
      <c r="H4625" s="93"/>
      <c r="J4625" s="93"/>
      <c r="L4625" s="93"/>
      <c r="N4625" s="93"/>
      <c r="P4625" s="93"/>
    </row>
    <row r="4626" spans="2:16">
      <c r="B4626" s="93"/>
      <c r="C4626" s="93"/>
      <c r="D4626" s="93"/>
      <c r="F4626" s="93"/>
      <c r="H4626" s="93"/>
      <c r="J4626" s="93"/>
      <c r="L4626" s="93"/>
      <c r="N4626" s="93"/>
      <c r="P4626" s="93"/>
    </row>
    <row r="4627" spans="2:16">
      <c r="B4627" s="93"/>
      <c r="C4627" s="93"/>
      <c r="D4627" s="93"/>
      <c r="F4627" s="93"/>
      <c r="H4627" s="93"/>
      <c r="J4627" s="93"/>
      <c r="L4627" s="93"/>
      <c r="N4627" s="93"/>
      <c r="P4627" s="93"/>
    </row>
    <row r="4628" spans="2:16">
      <c r="B4628" s="93"/>
      <c r="C4628" s="93"/>
      <c r="D4628" s="93"/>
      <c r="F4628" s="93"/>
      <c r="H4628" s="93"/>
      <c r="J4628" s="93"/>
      <c r="L4628" s="93"/>
      <c r="N4628" s="93"/>
      <c r="P4628" s="93"/>
    </row>
    <row r="4629" spans="2:16">
      <c r="B4629" s="93"/>
      <c r="C4629" s="93"/>
      <c r="D4629" s="93"/>
      <c r="F4629" s="93"/>
      <c r="H4629" s="93"/>
      <c r="J4629" s="93"/>
      <c r="L4629" s="93"/>
      <c r="N4629" s="93"/>
      <c r="P4629" s="93"/>
    </row>
    <row r="4630" spans="2:16">
      <c r="B4630" s="93"/>
      <c r="C4630" s="93"/>
      <c r="D4630" s="93"/>
      <c r="F4630" s="93"/>
      <c r="H4630" s="93"/>
      <c r="J4630" s="93"/>
      <c r="L4630" s="93"/>
      <c r="N4630" s="93"/>
      <c r="P4630" s="93"/>
    </row>
    <row r="4631" spans="2:16">
      <c r="B4631" s="93"/>
      <c r="C4631" s="93"/>
      <c r="D4631" s="93"/>
      <c r="F4631" s="93"/>
      <c r="H4631" s="93"/>
      <c r="J4631" s="93"/>
      <c r="L4631" s="93"/>
      <c r="N4631" s="93"/>
      <c r="P4631" s="93"/>
    </row>
    <row r="4632" spans="2:16">
      <c r="B4632" s="93"/>
      <c r="C4632" s="93"/>
      <c r="D4632" s="93"/>
      <c r="F4632" s="93"/>
      <c r="H4632" s="93"/>
      <c r="J4632" s="93"/>
      <c r="L4632" s="93"/>
      <c r="N4632" s="93"/>
      <c r="P4632" s="93"/>
    </row>
    <row r="4633" spans="2:16">
      <c r="B4633" s="93"/>
      <c r="C4633" s="93"/>
      <c r="D4633" s="93"/>
      <c r="F4633" s="93"/>
      <c r="H4633" s="93"/>
      <c r="J4633" s="93"/>
      <c r="L4633" s="93"/>
      <c r="N4633" s="93"/>
      <c r="P4633" s="93"/>
    </row>
    <row r="4634" spans="2:16">
      <c r="B4634" s="93"/>
      <c r="C4634" s="93"/>
      <c r="D4634" s="93"/>
      <c r="F4634" s="93"/>
      <c r="H4634" s="93"/>
      <c r="J4634" s="93"/>
      <c r="L4634" s="93"/>
      <c r="N4634" s="93"/>
      <c r="P4634" s="93"/>
    </row>
    <row r="4635" spans="2:16">
      <c r="B4635" s="93"/>
      <c r="C4635" s="93"/>
      <c r="D4635" s="93"/>
      <c r="F4635" s="93"/>
      <c r="H4635" s="93"/>
      <c r="J4635" s="93"/>
      <c r="L4635" s="93"/>
      <c r="N4635" s="93"/>
      <c r="P4635" s="93"/>
    </row>
    <row r="4636" spans="2:16">
      <c r="B4636" s="93"/>
      <c r="C4636" s="93"/>
      <c r="D4636" s="93"/>
      <c r="F4636" s="93"/>
      <c r="H4636" s="93"/>
      <c r="J4636" s="93"/>
      <c r="L4636" s="93"/>
      <c r="N4636" s="93"/>
      <c r="P4636" s="93"/>
    </row>
    <row r="4637" spans="2:16">
      <c r="B4637" s="93"/>
      <c r="C4637" s="93"/>
      <c r="D4637" s="93"/>
      <c r="F4637" s="93"/>
      <c r="H4637" s="93"/>
      <c r="J4637" s="93"/>
      <c r="L4637" s="93"/>
      <c r="N4637" s="93"/>
      <c r="P4637" s="93"/>
    </row>
    <row r="4638" spans="2:16">
      <c r="B4638" s="93"/>
      <c r="C4638" s="93"/>
      <c r="D4638" s="93"/>
      <c r="F4638" s="93"/>
      <c r="H4638" s="93"/>
      <c r="J4638" s="93"/>
      <c r="L4638" s="93"/>
      <c r="N4638" s="93"/>
      <c r="P4638" s="93"/>
    </row>
    <row r="4639" spans="2:16">
      <c r="B4639" s="93"/>
      <c r="C4639" s="93"/>
      <c r="D4639" s="93"/>
      <c r="F4639" s="93"/>
      <c r="H4639" s="93"/>
      <c r="J4639" s="93"/>
      <c r="L4639" s="93"/>
      <c r="N4639" s="93"/>
      <c r="P4639" s="93"/>
    </row>
    <row r="4640" spans="2:16">
      <c r="B4640" s="93"/>
      <c r="C4640" s="93"/>
      <c r="D4640" s="93"/>
      <c r="F4640" s="93"/>
      <c r="H4640" s="93"/>
      <c r="J4640" s="93"/>
      <c r="L4640" s="93"/>
      <c r="N4640" s="93"/>
      <c r="P4640" s="93"/>
    </row>
    <row r="4641" spans="2:16">
      <c r="B4641" s="93"/>
      <c r="C4641" s="93"/>
      <c r="D4641" s="93"/>
      <c r="F4641" s="93"/>
      <c r="H4641" s="93"/>
      <c r="J4641" s="93"/>
      <c r="L4641" s="93"/>
      <c r="N4641" s="93"/>
      <c r="P4641" s="93"/>
    </row>
    <row r="4642" spans="2:16">
      <c r="B4642" s="93"/>
      <c r="C4642" s="93"/>
      <c r="D4642" s="93"/>
      <c r="F4642" s="93"/>
      <c r="H4642" s="93"/>
      <c r="J4642" s="93"/>
      <c r="L4642" s="93"/>
      <c r="N4642" s="93"/>
      <c r="P4642" s="93"/>
    </row>
    <row r="4643" spans="2:16">
      <c r="B4643" s="93"/>
      <c r="C4643" s="93"/>
      <c r="D4643" s="93"/>
      <c r="F4643" s="93"/>
      <c r="H4643" s="93"/>
      <c r="J4643" s="93"/>
      <c r="L4643" s="93"/>
      <c r="N4643" s="93"/>
      <c r="P4643" s="93"/>
    </row>
    <row r="4644" spans="2:16">
      <c r="B4644" s="93"/>
      <c r="C4644" s="93"/>
      <c r="D4644" s="93"/>
      <c r="F4644" s="93"/>
      <c r="H4644" s="93"/>
      <c r="J4644" s="93"/>
      <c r="L4644" s="93"/>
      <c r="N4644" s="93"/>
      <c r="P4644" s="93"/>
    </row>
    <row r="4645" spans="2:16">
      <c r="B4645" s="93"/>
      <c r="C4645" s="93"/>
      <c r="D4645" s="93"/>
      <c r="F4645" s="93"/>
      <c r="H4645" s="93"/>
      <c r="J4645" s="93"/>
      <c r="L4645" s="93"/>
      <c r="N4645" s="93"/>
      <c r="P4645" s="93"/>
    </row>
    <row r="4646" spans="2:16">
      <c r="B4646" s="93"/>
      <c r="C4646" s="93"/>
      <c r="D4646" s="93"/>
      <c r="F4646" s="93"/>
      <c r="H4646" s="93"/>
      <c r="J4646" s="93"/>
      <c r="L4646" s="93"/>
      <c r="N4646" s="93"/>
      <c r="P4646" s="93"/>
    </row>
    <row r="4647" spans="2:16">
      <c r="B4647" s="93"/>
      <c r="C4647" s="93"/>
      <c r="D4647" s="93"/>
      <c r="F4647" s="93"/>
      <c r="H4647" s="93"/>
      <c r="J4647" s="93"/>
      <c r="L4647" s="93"/>
      <c r="N4647" s="93"/>
      <c r="P4647" s="93"/>
    </row>
    <row r="4648" spans="2:16">
      <c r="B4648" s="93"/>
      <c r="C4648" s="93"/>
      <c r="D4648" s="93"/>
      <c r="F4648" s="93"/>
      <c r="H4648" s="93"/>
      <c r="J4648" s="93"/>
      <c r="L4648" s="93"/>
      <c r="N4648" s="93"/>
      <c r="P4648" s="93"/>
    </row>
    <row r="4649" spans="2:16">
      <c r="B4649" s="93"/>
      <c r="C4649" s="93"/>
      <c r="D4649" s="93"/>
      <c r="F4649" s="93"/>
      <c r="H4649" s="93"/>
      <c r="J4649" s="93"/>
      <c r="L4649" s="93"/>
      <c r="N4649" s="93"/>
      <c r="P4649" s="93"/>
    </row>
    <row r="4650" spans="2:16">
      <c r="B4650" s="93"/>
      <c r="C4650" s="93"/>
      <c r="D4650" s="93"/>
      <c r="F4650" s="93"/>
      <c r="H4650" s="93"/>
      <c r="J4650" s="93"/>
      <c r="L4650" s="93"/>
      <c r="N4650" s="93"/>
      <c r="P4650" s="93"/>
    </row>
    <row r="4651" spans="2:16">
      <c r="B4651" s="93"/>
      <c r="C4651" s="93"/>
      <c r="D4651" s="93"/>
      <c r="F4651" s="93"/>
      <c r="H4651" s="93"/>
      <c r="J4651" s="93"/>
      <c r="L4651" s="93"/>
      <c r="N4651" s="93"/>
      <c r="P4651" s="93"/>
    </row>
    <row r="4652" spans="2:16">
      <c r="B4652" s="93"/>
      <c r="C4652" s="93"/>
      <c r="D4652" s="93"/>
      <c r="F4652" s="93"/>
      <c r="H4652" s="93"/>
      <c r="J4652" s="93"/>
      <c r="L4652" s="93"/>
      <c r="N4652" s="93"/>
      <c r="P4652" s="93"/>
    </row>
    <row r="4653" spans="2:16">
      <c r="B4653" s="93"/>
      <c r="C4653" s="93"/>
      <c r="D4653" s="93"/>
      <c r="F4653" s="93"/>
      <c r="H4653" s="93"/>
      <c r="J4653" s="93"/>
      <c r="L4653" s="93"/>
      <c r="N4653" s="93"/>
      <c r="P4653" s="93"/>
    </row>
    <row r="4654" spans="2:16">
      <c r="B4654" s="93"/>
      <c r="C4654" s="93"/>
      <c r="D4654" s="93"/>
      <c r="F4654" s="93"/>
      <c r="H4654" s="93"/>
      <c r="J4654" s="93"/>
      <c r="L4654" s="93"/>
      <c r="N4654" s="93"/>
      <c r="P4654" s="93"/>
    </row>
    <row r="4655" spans="2:16">
      <c r="B4655" s="93"/>
      <c r="C4655" s="93"/>
      <c r="D4655" s="93"/>
      <c r="F4655" s="93"/>
      <c r="H4655" s="93"/>
      <c r="J4655" s="93"/>
      <c r="L4655" s="93"/>
      <c r="N4655" s="93"/>
      <c r="P4655" s="93"/>
    </row>
    <row r="4656" spans="2:16">
      <c r="B4656" s="93"/>
      <c r="C4656" s="93"/>
      <c r="D4656" s="93"/>
      <c r="F4656" s="93"/>
      <c r="H4656" s="93"/>
      <c r="J4656" s="93"/>
      <c r="L4656" s="93"/>
      <c r="N4656" s="93"/>
      <c r="P4656" s="93"/>
    </row>
    <row r="4657" spans="2:16">
      <c r="B4657" s="93"/>
      <c r="C4657" s="93"/>
      <c r="D4657" s="93"/>
      <c r="F4657" s="93"/>
      <c r="H4657" s="93"/>
      <c r="J4657" s="93"/>
      <c r="L4657" s="93"/>
      <c r="N4657" s="93"/>
      <c r="P4657" s="93"/>
    </row>
    <row r="4658" spans="2:16">
      <c r="B4658" s="93"/>
      <c r="C4658" s="93"/>
      <c r="D4658" s="93"/>
      <c r="F4658" s="93"/>
      <c r="H4658" s="93"/>
      <c r="J4658" s="93"/>
      <c r="L4658" s="93"/>
      <c r="N4658" s="93"/>
      <c r="P4658" s="93"/>
    </row>
    <row r="4659" spans="2:16">
      <c r="B4659" s="93"/>
      <c r="C4659" s="93"/>
      <c r="D4659" s="93"/>
      <c r="F4659" s="93"/>
      <c r="H4659" s="93"/>
      <c r="J4659" s="93"/>
      <c r="L4659" s="93"/>
      <c r="N4659" s="93"/>
      <c r="P4659" s="93"/>
    </row>
    <row r="4660" spans="2:16">
      <c r="B4660" s="93"/>
      <c r="C4660" s="93"/>
      <c r="D4660" s="93"/>
      <c r="F4660" s="93"/>
      <c r="H4660" s="93"/>
      <c r="J4660" s="93"/>
      <c r="L4660" s="93"/>
      <c r="N4660" s="93"/>
      <c r="P4660" s="93"/>
    </row>
    <row r="4661" spans="2:16">
      <c r="B4661" s="93"/>
      <c r="C4661" s="93"/>
      <c r="D4661" s="93"/>
      <c r="F4661" s="93"/>
      <c r="H4661" s="93"/>
      <c r="J4661" s="93"/>
      <c r="L4661" s="93"/>
      <c r="N4661" s="93"/>
      <c r="P4661" s="93"/>
    </row>
    <row r="4662" spans="2:16">
      <c r="B4662" s="93"/>
      <c r="C4662" s="93"/>
      <c r="D4662" s="93"/>
      <c r="F4662" s="93"/>
      <c r="H4662" s="93"/>
      <c r="J4662" s="93"/>
      <c r="L4662" s="93"/>
      <c r="N4662" s="93"/>
      <c r="P4662" s="93"/>
    </row>
    <row r="4663" spans="2:16">
      <c r="B4663" s="93"/>
      <c r="C4663" s="93"/>
      <c r="D4663" s="93"/>
      <c r="F4663" s="93"/>
      <c r="H4663" s="93"/>
      <c r="J4663" s="93"/>
      <c r="L4663" s="93"/>
      <c r="N4663" s="93"/>
      <c r="P4663" s="93"/>
    </row>
    <row r="4664" spans="2:16">
      <c r="B4664" s="93"/>
      <c r="C4664" s="93"/>
      <c r="D4664" s="93"/>
      <c r="F4664" s="93"/>
      <c r="H4664" s="93"/>
      <c r="J4664" s="93"/>
      <c r="L4664" s="93"/>
      <c r="N4664" s="93"/>
      <c r="P4664" s="93"/>
    </row>
    <row r="4665" spans="2:16">
      <c r="B4665" s="93"/>
      <c r="C4665" s="93"/>
      <c r="D4665" s="93"/>
      <c r="F4665" s="93"/>
      <c r="H4665" s="93"/>
      <c r="J4665" s="93"/>
      <c r="L4665" s="93"/>
      <c r="N4665" s="93"/>
      <c r="P4665" s="93"/>
    </row>
    <row r="4666" spans="2:16">
      <c r="B4666" s="93"/>
      <c r="C4666" s="93"/>
      <c r="D4666" s="93"/>
      <c r="F4666" s="93"/>
      <c r="H4666" s="93"/>
      <c r="J4666" s="93"/>
      <c r="L4666" s="93"/>
      <c r="N4666" s="93"/>
      <c r="P4666" s="93"/>
    </row>
    <row r="4667" spans="2:16">
      <c r="B4667" s="93"/>
      <c r="C4667" s="93"/>
      <c r="D4667" s="93"/>
      <c r="F4667" s="93"/>
      <c r="H4667" s="93"/>
      <c r="J4667" s="93"/>
      <c r="L4667" s="93"/>
      <c r="N4667" s="93"/>
      <c r="P4667" s="93"/>
    </row>
    <row r="4668" spans="2:16">
      <c r="B4668" s="93"/>
      <c r="C4668" s="93"/>
      <c r="D4668" s="93"/>
      <c r="F4668" s="93"/>
      <c r="H4668" s="93"/>
      <c r="J4668" s="93"/>
      <c r="L4668" s="93"/>
      <c r="N4668" s="93"/>
      <c r="P4668" s="93"/>
    </row>
    <row r="4669" spans="2:16">
      <c r="B4669" s="93"/>
      <c r="C4669" s="93"/>
      <c r="D4669" s="93"/>
      <c r="F4669" s="93"/>
      <c r="H4669" s="93"/>
      <c r="J4669" s="93"/>
      <c r="L4669" s="93"/>
      <c r="N4669" s="93"/>
      <c r="P4669" s="93"/>
    </row>
    <row r="4670" spans="2:16">
      <c r="B4670" s="93"/>
      <c r="C4670" s="93"/>
      <c r="D4670" s="93"/>
      <c r="F4670" s="93"/>
      <c r="H4670" s="93"/>
      <c r="J4670" s="93"/>
      <c r="L4670" s="93"/>
      <c r="N4670" s="93"/>
      <c r="P4670" s="93"/>
    </row>
    <row r="4671" spans="2:16">
      <c r="B4671" s="93"/>
      <c r="C4671" s="93"/>
      <c r="D4671" s="93"/>
      <c r="F4671" s="93"/>
      <c r="H4671" s="93"/>
      <c r="J4671" s="93"/>
      <c r="L4671" s="93"/>
      <c r="N4671" s="93"/>
      <c r="P4671" s="93"/>
    </row>
    <row r="4672" spans="2:16">
      <c r="B4672" s="93"/>
      <c r="C4672" s="93"/>
      <c r="D4672" s="93"/>
      <c r="F4672" s="93"/>
      <c r="H4672" s="93"/>
      <c r="J4672" s="93"/>
      <c r="L4672" s="93"/>
      <c r="N4672" s="93"/>
      <c r="P4672" s="93"/>
    </row>
    <row r="4673" spans="2:16">
      <c r="B4673" s="93"/>
      <c r="C4673" s="93"/>
      <c r="D4673" s="93"/>
      <c r="F4673" s="93"/>
      <c r="H4673" s="93"/>
      <c r="J4673" s="93"/>
      <c r="L4673" s="93"/>
      <c r="N4673" s="93"/>
      <c r="P4673" s="93"/>
    </row>
    <row r="4674" spans="2:16">
      <c r="B4674" s="93"/>
      <c r="C4674" s="93"/>
      <c r="D4674" s="93"/>
      <c r="F4674" s="93"/>
      <c r="H4674" s="93"/>
      <c r="J4674" s="93"/>
      <c r="L4674" s="93"/>
      <c r="N4674" s="93"/>
      <c r="P4674" s="93"/>
    </row>
    <row r="4675" spans="2:16">
      <c r="B4675" s="93"/>
      <c r="C4675" s="93"/>
      <c r="D4675" s="93"/>
      <c r="F4675" s="93"/>
      <c r="H4675" s="93"/>
      <c r="J4675" s="93"/>
      <c r="L4675" s="93"/>
      <c r="N4675" s="93"/>
      <c r="P4675" s="93"/>
    </row>
    <row r="4676" spans="2:16">
      <c r="B4676" s="93"/>
      <c r="C4676" s="93"/>
      <c r="D4676" s="93"/>
      <c r="F4676" s="93"/>
      <c r="H4676" s="93"/>
      <c r="J4676" s="93"/>
      <c r="L4676" s="93"/>
      <c r="N4676" s="93"/>
      <c r="P4676" s="93"/>
    </row>
    <row r="4677" spans="2:16">
      <c r="B4677" s="93"/>
      <c r="C4677" s="93"/>
      <c r="D4677" s="93"/>
      <c r="F4677" s="93"/>
      <c r="H4677" s="93"/>
      <c r="J4677" s="93"/>
      <c r="L4677" s="93"/>
      <c r="N4677" s="93"/>
      <c r="P4677" s="93"/>
    </row>
    <row r="4678" spans="2:16">
      <c r="B4678" s="93"/>
      <c r="C4678" s="93"/>
      <c r="D4678" s="93"/>
      <c r="F4678" s="93"/>
      <c r="H4678" s="93"/>
      <c r="J4678" s="93"/>
      <c r="L4678" s="93"/>
      <c r="N4678" s="93"/>
      <c r="P4678" s="93"/>
    </row>
    <row r="4679" spans="2:16">
      <c r="B4679" s="93"/>
      <c r="C4679" s="93"/>
      <c r="D4679" s="93"/>
      <c r="F4679" s="93"/>
      <c r="H4679" s="93"/>
      <c r="J4679" s="93"/>
      <c r="L4679" s="93"/>
      <c r="N4679" s="93"/>
      <c r="P4679" s="93"/>
    </row>
    <row r="4680" spans="2:16">
      <c r="B4680" s="93"/>
      <c r="C4680" s="93"/>
      <c r="D4680" s="93"/>
      <c r="F4680" s="93"/>
      <c r="H4680" s="93"/>
      <c r="J4680" s="93"/>
      <c r="L4680" s="93"/>
      <c r="N4680" s="93"/>
      <c r="P4680" s="93"/>
    </row>
    <row r="4681" spans="2:16">
      <c r="B4681" s="93"/>
      <c r="C4681" s="93"/>
      <c r="D4681" s="93"/>
      <c r="F4681" s="93"/>
      <c r="H4681" s="93"/>
      <c r="J4681" s="93"/>
      <c r="L4681" s="93"/>
      <c r="N4681" s="93"/>
      <c r="P4681" s="93"/>
    </row>
    <row r="4682" spans="2:16">
      <c r="B4682" s="93"/>
      <c r="C4682" s="93"/>
      <c r="D4682" s="93"/>
      <c r="F4682" s="93"/>
      <c r="H4682" s="93"/>
      <c r="J4682" s="93"/>
      <c r="L4682" s="93"/>
      <c r="N4682" s="93"/>
      <c r="P4682" s="93"/>
    </row>
    <row r="4683" spans="2:16">
      <c r="B4683" s="93"/>
      <c r="C4683" s="93"/>
      <c r="D4683" s="93"/>
      <c r="F4683" s="93"/>
      <c r="H4683" s="93"/>
      <c r="J4683" s="93"/>
      <c r="L4683" s="93"/>
      <c r="N4683" s="93"/>
      <c r="P4683" s="93"/>
    </row>
    <row r="4684" spans="2:16">
      <c r="B4684" s="93"/>
      <c r="C4684" s="93"/>
      <c r="D4684" s="93"/>
      <c r="F4684" s="93"/>
      <c r="H4684" s="93"/>
      <c r="J4684" s="93"/>
      <c r="L4684" s="93"/>
      <c r="N4684" s="93"/>
      <c r="P4684" s="93"/>
    </row>
    <row r="4685" spans="2:16">
      <c r="B4685" s="93"/>
      <c r="C4685" s="93"/>
      <c r="D4685" s="93"/>
      <c r="F4685" s="93"/>
      <c r="H4685" s="93"/>
      <c r="J4685" s="93"/>
      <c r="L4685" s="93"/>
      <c r="N4685" s="93"/>
      <c r="P4685" s="93"/>
    </row>
    <row r="4686" spans="2:16">
      <c r="B4686" s="93"/>
      <c r="C4686" s="93"/>
      <c r="D4686" s="93"/>
      <c r="F4686" s="93"/>
      <c r="H4686" s="93"/>
      <c r="J4686" s="93"/>
      <c r="L4686" s="93"/>
      <c r="N4686" s="93"/>
      <c r="P4686" s="93"/>
    </row>
    <row r="4687" spans="2:16">
      <c r="B4687" s="93"/>
      <c r="C4687" s="93"/>
      <c r="D4687" s="93"/>
      <c r="F4687" s="93"/>
      <c r="H4687" s="93"/>
      <c r="J4687" s="93"/>
      <c r="L4687" s="93"/>
      <c r="N4687" s="93"/>
      <c r="P4687" s="93"/>
    </row>
    <row r="4688" spans="2:16">
      <c r="B4688" s="93"/>
      <c r="C4688" s="93"/>
      <c r="D4688" s="93"/>
      <c r="F4688" s="93"/>
      <c r="H4688" s="93"/>
      <c r="J4688" s="93"/>
      <c r="L4688" s="93"/>
      <c r="N4688" s="93"/>
      <c r="P4688" s="93"/>
    </row>
    <row r="4689" spans="2:16">
      <c r="B4689" s="93"/>
      <c r="C4689" s="93"/>
      <c r="D4689" s="93"/>
      <c r="F4689" s="93"/>
      <c r="H4689" s="93"/>
      <c r="J4689" s="93"/>
      <c r="L4689" s="93"/>
      <c r="N4689" s="93"/>
      <c r="P4689" s="93"/>
    </row>
    <row r="4690" spans="2:16">
      <c r="B4690" s="93"/>
      <c r="C4690" s="93"/>
      <c r="D4690" s="93"/>
      <c r="F4690" s="93"/>
      <c r="H4690" s="93"/>
      <c r="J4690" s="93"/>
      <c r="L4690" s="93"/>
      <c r="N4690" s="93"/>
      <c r="P4690" s="93"/>
    </row>
    <row r="4691" spans="2:16">
      <c r="B4691" s="93"/>
      <c r="C4691" s="93"/>
      <c r="D4691" s="93"/>
      <c r="F4691" s="93"/>
      <c r="H4691" s="93"/>
      <c r="J4691" s="93"/>
      <c r="L4691" s="93"/>
      <c r="N4691" s="93"/>
      <c r="P4691" s="93"/>
    </row>
    <row r="4692" spans="2:16">
      <c r="B4692" s="93"/>
      <c r="C4692" s="93"/>
      <c r="D4692" s="93"/>
      <c r="F4692" s="93"/>
      <c r="H4692" s="93"/>
      <c r="J4692" s="93"/>
      <c r="L4692" s="93"/>
      <c r="N4692" s="93"/>
      <c r="P4692" s="93"/>
    </row>
    <row r="4693" spans="2:16">
      <c r="B4693" s="93"/>
      <c r="C4693" s="93"/>
      <c r="D4693" s="93"/>
      <c r="F4693" s="93"/>
      <c r="H4693" s="93"/>
      <c r="J4693" s="93"/>
      <c r="L4693" s="93"/>
      <c r="N4693" s="93"/>
      <c r="P4693" s="93"/>
    </row>
    <row r="4694" spans="2:16">
      <c r="B4694" s="93"/>
      <c r="C4694" s="93"/>
      <c r="D4694" s="93"/>
      <c r="F4694" s="93"/>
      <c r="H4694" s="93"/>
      <c r="J4694" s="93"/>
      <c r="L4694" s="93"/>
      <c r="N4694" s="93"/>
      <c r="P4694" s="93"/>
    </row>
    <row r="4695" spans="2:16">
      <c r="B4695" s="93"/>
      <c r="C4695" s="93"/>
      <c r="D4695" s="93"/>
      <c r="F4695" s="93"/>
      <c r="H4695" s="93"/>
      <c r="J4695" s="93"/>
      <c r="L4695" s="93"/>
      <c r="N4695" s="93"/>
      <c r="P4695" s="93"/>
    </row>
    <row r="4696" spans="2:16">
      <c r="B4696" s="93"/>
      <c r="C4696" s="93"/>
      <c r="D4696" s="93"/>
      <c r="F4696" s="93"/>
      <c r="H4696" s="93"/>
      <c r="J4696" s="93"/>
      <c r="L4696" s="93"/>
      <c r="N4696" s="93"/>
      <c r="P4696" s="93"/>
    </row>
    <row r="4697" spans="2:16">
      <c r="B4697" s="93"/>
      <c r="C4697" s="93"/>
      <c r="D4697" s="93"/>
      <c r="F4697" s="93"/>
      <c r="H4697" s="93"/>
      <c r="J4697" s="93"/>
      <c r="L4697" s="93"/>
      <c r="N4697" s="93"/>
      <c r="P4697" s="93"/>
    </row>
    <row r="4698" spans="2:16">
      <c r="B4698" s="93"/>
      <c r="C4698" s="93"/>
      <c r="D4698" s="93"/>
      <c r="F4698" s="93"/>
      <c r="H4698" s="93"/>
      <c r="J4698" s="93"/>
      <c r="L4698" s="93"/>
      <c r="N4698" s="93"/>
      <c r="P4698" s="93"/>
    </row>
    <row r="4699" spans="2:16">
      <c r="B4699" s="93"/>
      <c r="C4699" s="93"/>
      <c r="D4699" s="93"/>
      <c r="F4699" s="93"/>
      <c r="H4699" s="93"/>
      <c r="J4699" s="93"/>
      <c r="L4699" s="93"/>
      <c r="N4699" s="93"/>
      <c r="P4699" s="93"/>
    </row>
    <row r="4700" spans="2:16">
      <c r="B4700" s="93"/>
      <c r="C4700" s="93"/>
      <c r="D4700" s="93"/>
      <c r="F4700" s="93"/>
      <c r="H4700" s="93"/>
      <c r="J4700" s="93"/>
      <c r="L4700" s="93"/>
      <c r="N4700" s="93"/>
      <c r="P4700" s="93"/>
    </row>
    <row r="4701" spans="2:16">
      <c r="B4701" s="93"/>
      <c r="C4701" s="93"/>
      <c r="D4701" s="93"/>
      <c r="F4701" s="93"/>
      <c r="H4701" s="93"/>
      <c r="J4701" s="93"/>
      <c r="L4701" s="93"/>
      <c r="N4701" s="93"/>
      <c r="P4701" s="93"/>
    </row>
    <row r="4702" spans="2:16">
      <c r="B4702" s="93"/>
      <c r="C4702" s="93"/>
      <c r="D4702" s="93"/>
      <c r="F4702" s="93"/>
      <c r="H4702" s="93"/>
      <c r="J4702" s="93"/>
      <c r="L4702" s="93"/>
      <c r="N4702" s="93"/>
      <c r="P4702" s="93"/>
    </row>
    <row r="4703" spans="2:16">
      <c r="B4703" s="93"/>
      <c r="C4703" s="93"/>
      <c r="D4703" s="93"/>
      <c r="F4703" s="93"/>
      <c r="H4703" s="93"/>
      <c r="J4703" s="93"/>
      <c r="L4703" s="93"/>
      <c r="N4703" s="93"/>
      <c r="P4703" s="93"/>
    </row>
    <row r="4704" spans="2:16">
      <c r="B4704" s="93"/>
      <c r="C4704" s="93"/>
      <c r="D4704" s="93"/>
      <c r="F4704" s="93"/>
      <c r="H4704" s="93"/>
      <c r="J4704" s="93"/>
      <c r="L4704" s="93"/>
      <c r="N4704" s="93"/>
      <c r="P4704" s="93"/>
    </row>
    <row r="4705" spans="2:16">
      <c r="B4705" s="93"/>
      <c r="C4705" s="93"/>
      <c r="D4705" s="93"/>
      <c r="F4705" s="93"/>
      <c r="H4705" s="93"/>
      <c r="J4705" s="93"/>
      <c r="L4705" s="93"/>
      <c r="N4705" s="93"/>
      <c r="P4705" s="93"/>
    </row>
    <row r="4706" spans="2:16">
      <c r="B4706" s="93"/>
      <c r="C4706" s="93"/>
      <c r="D4706" s="93"/>
      <c r="F4706" s="93"/>
      <c r="H4706" s="93"/>
      <c r="J4706" s="93"/>
      <c r="L4706" s="93"/>
      <c r="N4706" s="93"/>
      <c r="P4706" s="93"/>
    </row>
    <row r="4707" spans="2:16">
      <c r="B4707" s="93"/>
      <c r="C4707" s="93"/>
      <c r="D4707" s="93"/>
      <c r="F4707" s="93"/>
      <c r="H4707" s="93"/>
      <c r="J4707" s="93"/>
      <c r="L4707" s="93"/>
      <c r="N4707" s="93"/>
      <c r="P4707" s="93"/>
    </row>
    <row r="4708" spans="2:16">
      <c r="B4708" s="93"/>
      <c r="C4708" s="93"/>
      <c r="D4708" s="93"/>
      <c r="F4708" s="93"/>
      <c r="H4708" s="93"/>
      <c r="J4708" s="93"/>
      <c r="L4708" s="93"/>
      <c r="N4708" s="93"/>
      <c r="P4708" s="93"/>
    </row>
    <row r="4709" spans="2:16">
      <c r="B4709" s="93"/>
      <c r="C4709" s="93"/>
      <c r="D4709" s="93"/>
      <c r="F4709" s="93"/>
      <c r="H4709" s="93"/>
      <c r="J4709" s="93"/>
      <c r="L4709" s="93"/>
      <c r="N4709" s="93"/>
      <c r="P4709" s="93"/>
    </row>
    <row r="4710" spans="2:16">
      <c r="B4710" s="93"/>
      <c r="C4710" s="93"/>
      <c r="D4710" s="93"/>
      <c r="F4710" s="93"/>
      <c r="H4710" s="93"/>
      <c r="J4710" s="93"/>
      <c r="L4710" s="93"/>
      <c r="N4710" s="93"/>
      <c r="P4710" s="93"/>
    </row>
    <row r="4711" spans="2:16">
      <c r="B4711" s="93"/>
      <c r="C4711" s="93"/>
      <c r="D4711" s="93"/>
      <c r="F4711" s="93"/>
      <c r="H4711" s="93"/>
      <c r="J4711" s="93"/>
      <c r="L4711" s="93"/>
      <c r="N4711" s="93"/>
      <c r="P4711" s="93"/>
    </row>
    <row r="4712" spans="2:16">
      <c r="B4712" s="93"/>
      <c r="C4712" s="93"/>
      <c r="D4712" s="93"/>
      <c r="F4712" s="93"/>
      <c r="H4712" s="93"/>
      <c r="J4712" s="93"/>
      <c r="L4712" s="93"/>
      <c r="N4712" s="93"/>
      <c r="P4712" s="93"/>
    </row>
    <row r="4713" spans="2:16">
      <c r="B4713" s="93"/>
      <c r="C4713" s="93"/>
      <c r="D4713" s="93"/>
      <c r="F4713" s="93"/>
      <c r="H4713" s="93"/>
      <c r="J4713" s="93"/>
      <c r="L4713" s="93"/>
      <c r="N4713" s="93"/>
      <c r="P4713" s="93"/>
    </row>
    <row r="4714" spans="2:16">
      <c r="B4714" s="93"/>
      <c r="C4714" s="93"/>
      <c r="D4714" s="93"/>
      <c r="F4714" s="93"/>
      <c r="H4714" s="93"/>
      <c r="J4714" s="93"/>
      <c r="L4714" s="93"/>
      <c r="N4714" s="93"/>
      <c r="P4714" s="93"/>
    </row>
    <row r="4715" spans="2:16">
      <c r="B4715" s="93"/>
      <c r="C4715" s="93"/>
      <c r="D4715" s="93"/>
      <c r="F4715" s="93"/>
      <c r="H4715" s="93"/>
      <c r="J4715" s="93"/>
      <c r="L4715" s="93"/>
      <c r="N4715" s="93"/>
      <c r="P4715" s="93"/>
    </row>
    <row r="4716" spans="2:16">
      <c r="B4716" s="93"/>
      <c r="C4716" s="93"/>
      <c r="D4716" s="93"/>
      <c r="F4716" s="93"/>
      <c r="H4716" s="93"/>
      <c r="J4716" s="93"/>
      <c r="L4716" s="93"/>
      <c r="N4716" s="93"/>
      <c r="P4716" s="93"/>
    </row>
    <row r="4717" spans="2:16">
      <c r="B4717" s="93"/>
      <c r="C4717" s="93"/>
      <c r="D4717" s="93"/>
      <c r="F4717" s="93"/>
      <c r="H4717" s="93"/>
      <c r="J4717" s="93"/>
      <c r="L4717" s="93"/>
      <c r="N4717" s="93"/>
      <c r="P4717" s="93"/>
    </row>
    <row r="4718" spans="2:16">
      <c r="B4718" s="93"/>
      <c r="C4718" s="93"/>
      <c r="D4718" s="93"/>
      <c r="F4718" s="93"/>
      <c r="H4718" s="93"/>
      <c r="J4718" s="93"/>
      <c r="L4718" s="93"/>
      <c r="N4718" s="93"/>
      <c r="P4718" s="93"/>
    </row>
    <row r="4719" spans="2:16">
      <c r="B4719" s="93"/>
      <c r="C4719" s="93"/>
      <c r="D4719" s="93"/>
      <c r="F4719" s="93"/>
      <c r="H4719" s="93"/>
      <c r="J4719" s="93"/>
      <c r="L4719" s="93"/>
      <c r="N4719" s="93"/>
      <c r="P4719" s="93"/>
    </row>
    <row r="4720" spans="2:16">
      <c r="B4720" s="93"/>
      <c r="C4720" s="93"/>
      <c r="D4720" s="93"/>
      <c r="F4720" s="93"/>
      <c r="H4720" s="93"/>
      <c r="J4720" s="93"/>
      <c r="L4720" s="93"/>
      <c r="N4720" s="93"/>
      <c r="P4720" s="93"/>
    </row>
    <row r="4721" spans="2:16">
      <c r="B4721" s="93"/>
      <c r="C4721" s="93"/>
      <c r="D4721" s="93"/>
      <c r="F4721" s="93"/>
      <c r="H4721" s="93"/>
      <c r="J4721" s="93"/>
      <c r="L4721" s="93"/>
      <c r="N4721" s="93"/>
      <c r="P4721" s="93"/>
    </row>
    <row r="4722" spans="2:16">
      <c r="B4722" s="93"/>
      <c r="C4722" s="93"/>
      <c r="D4722" s="93"/>
      <c r="F4722" s="93"/>
      <c r="H4722" s="93"/>
      <c r="J4722" s="93"/>
      <c r="L4722" s="93"/>
      <c r="N4722" s="93"/>
      <c r="P4722" s="93"/>
    </row>
    <row r="4723" spans="2:16">
      <c r="B4723" s="93"/>
      <c r="C4723" s="93"/>
      <c r="D4723" s="93"/>
      <c r="F4723" s="93"/>
      <c r="H4723" s="93"/>
      <c r="J4723" s="93"/>
      <c r="L4723" s="93"/>
      <c r="N4723" s="93"/>
      <c r="P4723" s="93"/>
    </row>
    <row r="4724" spans="2:16">
      <c r="B4724" s="93"/>
      <c r="C4724" s="93"/>
      <c r="D4724" s="93"/>
      <c r="F4724" s="93"/>
      <c r="H4724" s="93"/>
      <c r="J4724" s="93"/>
      <c r="L4724" s="93"/>
      <c r="N4724" s="93"/>
      <c r="P4724" s="93"/>
    </row>
    <row r="4725" spans="2:16">
      <c r="B4725" s="93"/>
      <c r="C4725" s="93"/>
      <c r="D4725" s="93"/>
      <c r="F4725" s="93"/>
      <c r="H4725" s="93"/>
      <c r="J4725" s="93"/>
      <c r="L4725" s="93"/>
      <c r="N4725" s="93"/>
      <c r="P4725" s="93"/>
    </row>
    <row r="4726" spans="2:16">
      <c r="B4726" s="93"/>
      <c r="C4726" s="93"/>
      <c r="D4726" s="93"/>
      <c r="F4726" s="93"/>
      <c r="H4726" s="93"/>
      <c r="J4726" s="93"/>
      <c r="L4726" s="93"/>
      <c r="N4726" s="93"/>
      <c r="P4726" s="93"/>
    </row>
    <row r="4727" spans="2:16">
      <c r="B4727" s="93"/>
      <c r="C4727" s="93"/>
      <c r="D4727" s="93"/>
      <c r="F4727" s="93"/>
      <c r="H4727" s="93"/>
      <c r="J4727" s="93"/>
      <c r="L4727" s="93"/>
      <c r="N4727" s="93"/>
      <c r="P4727" s="93"/>
    </row>
    <row r="4728" spans="2:16">
      <c r="B4728" s="93"/>
      <c r="C4728" s="93"/>
      <c r="D4728" s="93"/>
      <c r="F4728" s="93"/>
      <c r="H4728" s="93"/>
      <c r="J4728" s="93"/>
      <c r="L4728" s="93"/>
      <c r="N4728" s="93"/>
      <c r="P4728" s="93"/>
    </row>
    <row r="4729" spans="2:16">
      <c r="B4729" s="93"/>
      <c r="C4729" s="93"/>
      <c r="D4729" s="93"/>
      <c r="F4729" s="93"/>
      <c r="H4729" s="93"/>
      <c r="J4729" s="93"/>
      <c r="L4729" s="93"/>
      <c r="N4729" s="93"/>
      <c r="P4729" s="93"/>
    </row>
    <row r="4730" spans="2:16">
      <c r="B4730" s="93"/>
      <c r="C4730" s="93"/>
      <c r="D4730" s="93"/>
      <c r="F4730" s="93"/>
      <c r="H4730" s="93"/>
      <c r="J4730" s="93"/>
      <c r="L4730" s="93"/>
      <c r="N4730" s="93"/>
      <c r="P4730" s="93"/>
    </row>
    <row r="4731" spans="2:16">
      <c r="B4731" s="93"/>
      <c r="C4731" s="93"/>
      <c r="D4731" s="93"/>
      <c r="F4731" s="93"/>
      <c r="H4731" s="93"/>
      <c r="J4731" s="93"/>
      <c r="L4731" s="93"/>
      <c r="N4731" s="93"/>
      <c r="P4731" s="93"/>
    </row>
    <row r="4732" spans="2:16">
      <c r="B4732" s="93"/>
      <c r="C4732" s="93"/>
      <c r="D4732" s="93"/>
      <c r="F4732" s="93"/>
      <c r="H4732" s="93"/>
      <c r="J4732" s="93"/>
      <c r="L4732" s="93"/>
      <c r="N4732" s="93"/>
      <c r="P4732" s="93"/>
    </row>
    <row r="4733" spans="2:16">
      <c r="B4733" s="93"/>
      <c r="C4733" s="93"/>
      <c r="D4733" s="93"/>
      <c r="F4733" s="93"/>
      <c r="H4733" s="93"/>
      <c r="J4733" s="93"/>
      <c r="L4733" s="93"/>
      <c r="N4733" s="93"/>
      <c r="P4733" s="93"/>
    </row>
    <row r="4734" spans="2:16">
      <c r="B4734" s="93"/>
      <c r="C4734" s="93"/>
      <c r="D4734" s="93"/>
      <c r="F4734" s="93"/>
      <c r="H4734" s="93"/>
      <c r="J4734" s="93"/>
      <c r="L4734" s="93"/>
      <c r="N4734" s="93"/>
      <c r="P4734" s="93"/>
    </row>
    <row r="4735" spans="2:16">
      <c r="B4735" s="93"/>
      <c r="C4735" s="93"/>
      <c r="D4735" s="93"/>
      <c r="F4735" s="93"/>
      <c r="H4735" s="93"/>
      <c r="J4735" s="93"/>
      <c r="L4735" s="93"/>
      <c r="N4735" s="93"/>
      <c r="P4735" s="93"/>
    </row>
    <row r="4736" spans="2:16">
      <c r="B4736" s="93"/>
      <c r="C4736" s="93"/>
      <c r="D4736" s="93"/>
      <c r="F4736" s="93"/>
      <c r="H4736" s="93"/>
      <c r="J4736" s="93"/>
      <c r="L4736" s="93"/>
      <c r="N4736" s="93"/>
      <c r="P4736" s="93"/>
    </row>
    <row r="4737" spans="2:16">
      <c r="B4737" s="93"/>
      <c r="C4737" s="93"/>
      <c r="D4737" s="93"/>
      <c r="F4737" s="93"/>
      <c r="H4737" s="93"/>
      <c r="J4737" s="93"/>
      <c r="L4737" s="93"/>
      <c r="N4737" s="93"/>
      <c r="P4737" s="93"/>
    </row>
    <row r="4738" spans="2:16">
      <c r="B4738" s="93"/>
      <c r="C4738" s="93"/>
      <c r="D4738" s="93"/>
      <c r="F4738" s="93"/>
      <c r="H4738" s="93"/>
      <c r="J4738" s="93"/>
      <c r="L4738" s="93"/>
      <c r="N4738" s="93"/>
      <c r="P4738" s="93"/>
    </row>
    <row r="4739" spans="2:16">
      <c r="B4739" s="93"/>
      <c r="C4739" s="93"/>
      <c r="D4739" s="93"/>
      <c r="F4739" s="93"/>
      <c r="H4739" s="93"/>
      <c r="J4739" s="93"/>
      <c r="L4739" s="93"/>
      <c r="N4739" s="93"/>
      <c r="P4739" s="93"/>
    </row>
    <row r="4740" spans="2:16">
      <c r="B4740" s="93"/>
      <c r="C4740" s="93"/>
      <c r="D4740" s="93"/>
      <c r="F4740" s="93"/>
      <c r="H4740" s="93"/>
      <c r="J4740" s="93"/>
      <c r="L4740" s="93"/>
      <c r="N4740" s="93"/>
      <c r="P4740" s="93"/>
    </row>
    <row r="4741" spans="2:16">
      <c r="B4741" s="93"/>
      <c r="C4741" s="93"/>
      <c r="D4741" s="93"/>
      <c r="F4741" s="93"/>
      <c r="H4741" s="93"/>
      <c r="J4741" s="93"/>
      <c r="L4741" s="93"/>
      <c r="N4741" s="93"/>
      <c r="P4741" s="93"/>
    </row>
    <row r="4742" spans="2:16">
      <c r="B4742" s="93"/>
      <c r="C4742" s="93"/>
      <c r="D4742" s="93"/>
      <c r="F4742" s="93"/>
      <c r="H4742" s="93"/>
      <c r="J4742" s="93"/>
      <c r="L4742" s="93"/>
      <c r="N4742" s="93"/>
      <c r="P4742" s="93"/>
    </row>
    <row r="4743" spans="2:16">
      <c r="B4743" s="93"/>
      <c r="C4743" s="93"/>
      <c r="D4743" s="93"/>
      <c r="F4743" s="93"/>
      <c r="H4743" s="93"/>
      <c r="J4743" s="93"/>
      <c r="L4743" s="93"/>
      <c r="N4743" s="93"/>
      <c r="P4743" s="93"/>
    </row>
    <row r="4744" spans="2:16">
      <c r="B4744" s="93"/>
      <c r="C4744" s="93"/>
      <c r="D4744" s="93"/>
      <c r="F4744" s="93"/>
      <c r="H4744" s="93"/>
      <c r="J4744" s="93"/>
      <c r="L4744" s="93"/>
      <c r="N4744" s="93"/>
      <c r="P4744" s="93"/>
    </row>
    <row r="4745" spans="2:16">
      <c r="B4745" s="93"/>
      <c r="C4745" s="93"/>
      <c r="D4745" s="93"/>
      <c r="F4745" s="93"/>
      <c r="H4745" s="93"/>
      <c r="J4745" s="93"/>
      <c r="L4745" s="93"/>
      <c r="N4745" s="93"/>
      <c r="P4745" s="93"/>
    </row>
    <row r="4746" spans="2:16">
      <c r="B4746" s="93"/>
      <c r="C4746" s="93"/>
      <c r="D4746" s="93"/>
      <c r="F4746" s="93"/>
      <c r="H4746" s="93"/>
      <c r="J4746" s="93"/>
      <c r="L4746" s="93"/>
      <c r="N4746" s="93"/>
      <c r="P4746" s="93"/>
    </row>
    <row r="4747" spans="2:16">
      <c r="B4747" s="93"/>
      <c r="C4747" s="93"/>
      <c r="D4747" s="93"/>
      <c r="F4747" s="93"/>
      <c r="H4747" s="93"/>
      <c r="J4747" s="93"/>
      <c r="L4747" s="93"/>
      <c r="N4747" s="93"/>
      <c r="P4747" s="93"/>
    </row>
    <row r="4748" spans="2:16">
      <c r="B4748" s="93"/>
      <c r="C4748" s="93"/>
      <c r="D4748" s="93"/>
      <c r="F4748" s="93"/>
      <c r="H4748" s="93"/>
      <c r="J4748" s="93"/>
      <c r="L4748" s="93"/>
      <c r="N4748" s="93"/>
      <c r="P4748" s="93"/>
    </row>
    <row r="4749" spans="2:16">
      <c r="B4749" s="93"/>
      <c r="C4749" s="93"/>
      <c r="D4749" s="93"/>
      <c r="F4749" s="93"/>
      <c r="H4749" s="93"/>
      <c r="J4749" s="93"/>
      <c r="L4749" s="93"/>
      <c r="N4749" s="93"/>
      <c r="P4749" s="93"/>
    </row>
    <row r="4750" spans="2:16">
      <c r="B4750" s="93"/>
      <c r="C4750" s="93"/>
      <c r="D4750" s="93"/>
      <c r="F4750" s="93"/>
      <c r="H4750" s="93"/>
      <c r="J4750" s="93"/>
      <c r="L4750" s="93"/>
      <c r="N4750" s="93"/>
      <c r="P4750" s="93"/>
    </row>
    <row r="4751" spans="2:16">
      <c r="B4751" s="93"/>
      <c r="C4751" s="93"/>
      <c r="D4751" s="93"/>
      <c r="F4751" s="93"/>
      <c r="H4751" s="93"/>
      <c r="J4751" s="93"/>
      <c r="L4751" s="93"/>
      <c r="N4751" s="93"/>
      <c r="P4751" s="93"/>
    </row>
    <row r="4752" spans="2:16">
      <c r="B4752" s="93"/>
      <c r="C4752" s="93"/>
      <c r="D4752" s="93"/>
      <c r="F4752" s="93"/>
      <c r="H4752" s="93"/>
      <c r="J4752" s="93"/>
      <c r="L4752" s="93"/>
      <c r="N4752" s="93"/>
      <c r="P4752" s="93"/>
    </row>
    <row r="4753" spans="2:16">
      <c r="B4753" s="93"/>
      <c r="C4753" s="93"/>
      <c r="D4753" s="93"/>
      <c r="F4753" s="93"/>
      <c r="H4753" s="93"/>
      <c r="J4753" s="93"/>
      <c r="L4753" s="93"/>
      <c r="N4753" s="93"/>
      <c r="P4753" s="93"/>
    </row>
    <row r="4754" spans="2:16">
      <c r="B4754" s="93"/>
      <c r="C4754" s="93"/>
      <c r="D4754" s="93"/>
      <c r="F4754" s="93"/>
      <c r="H4754" s="93"/>
      <c r="J4754" s="93"/>
      <c r="L4754" s="93"/>
      <c r="N4754" s="93"/>
      <c r="P4754" s="93"/>
    </row>
    <row r="4755" spans="2:16">
      <c r="B4755" s="93"/>
      <c r="C4755" s="93"/>
      <c r="D4755" s="93"/>
      <c r="F4755" s="93"/>
      <c r="H4755" s="93"/>
      <c r="J4755" s="93"/>
      <c r="L4755" s="93"/>
      <c r="N4755" s="93"/>
      <c r="P4755" s="93"/>
    </row>
    <row r="4756" spans="2:16">
      <c r="B4756" s="93"/>
      <c r="C4756" s="93"/>
      <c r="D4756" s="93"/>
      <c r="F4756" s="93"/>
      <c r="H4756" s="93"/>
      <c r="J4756" s="93"/>
      <c r="L4756" s="93"/>
      <c r="N4756" s="93"/>
      <c r="P4756" s="93"/>
    </row>
    <row r="4757" spans="2:16">
      <c r="B4757" s="93"/>
      <c r="C4757" s="93"/>
      <c r="D4757" s="93"/>
      <c r="F4757" s="93"/>
      <c r="H4757" s="93"/>
      <c r="J4757" s="93"/>
      <c r="L4757" s="93"/>
      <c r="N4757" s="93"/>
      <c r="P4757" s="93"/>
    </row>
    <row r="4758" spans="2:16">
      <c r="B4758" s="93"/>
      <c r="C4758" s="93"/>
      <c r="D4758" s="93"/>
      <c r="F4758" s="93"/>
      <c r="H4758" s="93"/>
      <c r="J4758" s="93"/>
      <c r="L4758" s="93"/>
      <c r="N4758" s="93"/>
      <c r="P4758" s="93"/>
    </row>
    <row r="4759" spans="2:16">
      <c r="B4759" s="93"/>
      <c r="C4759" s="93"/>
      <c r="D4759" s="93"/>
      <c r="F4759" s="93"/>
      <c r="H4759" s="93"/>
      <c r="J4759" s="93"/>
      <c r="L4759" s="93"/>
      <c r="N4759" s="93"/>
      <c r="P4759" s="93"/>
    </row>
    <row r="4760" spans="2:16">
      <c r="B4760" s="93"/>
      <c r="C4760" s="93"/>
      <c r="D4760" s="93"/>
      <c r="F4760" s="93"/>
      <c r="H4760" s="93"/>
      <c r="J4760" s="93"/>
      <c r="L4760" s="93"/>
      <c r="N4760" s="93"/>
      <c r="P4760" s="93"/>
    </row>
    <row r="4761" spans="2:16">
      <c r="B4761" s="93"/>
      <c r="C4761" s="93"/>
      <c r="D4761" s="93"/>
      <c r="F4761" s="93"/>
      <c r="H4761" s="93"/>
      <c r="J4761" s="93"/>
      <c r="L4761" s="93"/>
      <c r="N4761" s="93"/>
      <c r="P4761" s="93"/>
    </row>
    <row r="4762" spans="2:16">
      <c r="B4762" s="93"/>
      <c r="C4762" s="93"/>
      <c r="D4762" s="93"/>
      <c r="F4762" s="93"/>
      <c r="H4762" s="93"/>
      <c r="J4762" s="93"/>
      <c r="L4762" s="93"/>
      <c r="N4762" s="93"/>
      <c r="P4762" s="93"/>
    </row>
    <row r="4763" spans="2:16">
      <c r="B4763" s="93"/>
      <c r="C4763" s="93"/>
      <c r="D4763" s="93"/>
      <c r="F4763" s="93"/>
      <c r="H4763" s="93"/>
      <c r="J4763" s="93"/>
      <c r="L4763" s="93"/>
      <c r="N4763" s="93"/>
      <c r="P4763" s="93"/>
    </row>
    <row r="4764" spans="2:16">
      <c r="B4764" s="93"/>
      <c r="C4764" s="93"/>
      <c r="D4764" s="93"/>
      <c r="F4764" s="93"/>
      <c r="H4764" s="93"/>
      <c r="J4764" s="93"/>
      <c r="L4764" s="93"/>
      <c r="N4764" s="93"/>
      <c r="P4764" s="93"/>
    </row>
    <row r="4765" spans="2:16">
      <c r="B4765" s="93"/>
      <c r="C4765" s="93"/>
      <c r="D4765" s="93"/>
      <c r="F4765" s="93"/>
      <c r="H4765" s="93"/>
      <c r="J4765" s="93"/>
      <c r="L4765" s="93"/>
      <c r="N4765" s="93"/>
      <c r="P4765" s="93"/>
    </row>
    <row r="4766" spans="2:16">
      <c r="B4766" s="93"/>
      <c r="C4766" s="93"/>
      <c r="D4766" s="93"/>
      <c r="F4766" s="93"/>
      <c r="H4766" s="93"/>
      <c r="J4766" s="93"/>
      <c r="L4766" s="93"/>
      <c r="N4766" s="93"/>
      <c r="P4766" s="93"/>
    </row>
    <row r="4767" spans="2:16">
      <c r="B4767" s="93"/>
      <c r="C4767" s="93"/>
      <c r="D4767" s="93"/>
      <c r="F4767" s="93"/>
      <c r="H4767" s="93"/>
      <c r="J4767" s="93"/>
      <c r="L4767" s="93"/>
      <c r="N4767" s="93"/>
      <c r="P4767" s="93"/>
    </row>
    <row r="4768" spans="2:16">
      <c r="B4768" s="93"/>
      <c r="C4768" s="93"/>
      <c r="D4768" s="93"/>
      <c r="F4768" s="93"/>
      <c r="H4768" s="93"/>
      <c r="J4768" s="93"/>
      <c r="L4768" s="93"/>
      <c r="N4768" s="93"/>
      <c r="P4768" s="93"/>
    </row>
    <row r="4769" spans="2:16">
      <c r="B4769" s="93"/>
      <c r="C4769" s="93"/>
      <c r="D4769" s="93"/>
      <c r="F4769" s="93"/>
      <c r="H4769" s="93"/>
      <c r="J4769" s="93"/>
      <c r="L4769" s="93"/>
      <c r="N4769" s="93"/>
      <c r="P4769" s="93"/>
    </row>
    <row r="4770" spans="2:16">
      <c r="B4770" s="93"/>
      <c r="C4770" s="93"/>
      <c r="D4770" s="93"/>
      <c r="F4770" s="93"/>
      <c r="H4770" s="93"/>
      <c r="J4770" s="93"/>
      <c r="L4770" s="93"/>
      <c r="N4770" s="93"/>
      <c r="P4770" s="93"/>
    </row>
    <row r="4771" spans="2:16">
      <c r="B4771" s="93"/>
      <c r="C4771" s="93"/>
      <c r="D4771" s="93"/>
      <c r="F4771" s="93"/>
      <c r="H4771" s="93"/>
      <c r="J4771" s="93"/>
      <c r="L4771" s="93"/>
      <c r="N4771" s="93"/>
      <c r="P4771" s="93"/>
    </row>
    <row r="4772" spans="2:16">
      <c r="B4772" s="93"/>
      <c r="C4772" s="93"/>
      <c r="D4772" s="93"/>
      <c r="F4772" s="93"/>
      <c r="H4772" s="93"/>
      <c r="J4772" s="93"/>
      <c r="L4772" s="93"/>
      <c r="N4772" s="93"/>
      <c r="P4772" s="93"/>
    </row>
    <row r="4773" spans="2:16">
      <c r="B4773" s="93"/>
      <c r="C4773" s="93"/>
      <c r="D4773" s="93"/>
      <c r="F4773" s="93"/>
      <c r="H4773" s="93"/>
      <c r="J4773" s="93"/>
      <c r="L4773" s="93"/>
      <c r="N4773" s="93"/>
      <c r="P4773" s="93"/>
    </row>
    <row r="4774" spans="2:16">
      <c r="B4774" s="93"/>
      <c r="C4774" s="93"/>
      <c r="D4774" s="93"/>
      <c r="F4774" s="93"/>
      <c r="H4774" s="93"/>
      <c r="J4774" s="93"/>
      <c r="L4774" s="93"/>
      <c r="N4774" s="93"/>
      <c r="P4774" s="93"/>
    </row>
    <row r="4775" spans="2:16">
      <c r="B4775" s="93"/>
      <c r="C4775" s="93"/>
      <c r="D4775" s="93"/>
      <c r="F4775" s="93"/>
      <c r="H4775" s="93"/>
      <c r="J4775" s="93"/>
      <c r="L4775" s="93"/>
      <c r="N4775" s="93"/>
      <c r="P4775" s="93"/>
    </row>
    <row r="4776" spans="2:16">
      <c r="B4776" s="93"/>
      <c r="C4776" s="93"/>
      <c r="D4776" s="93"/>
      <c r="F4776" s="93"/>
      <c r="H4776" s="93"/>
      <c r="J4776" s="93"/>
      <c r="L4776" s="93"/>
      <c r="N4776" s="93"/>
      <c r="P4776" s="93"/>
    </row>
    <row r="4777" spans="2:16">
      <c r="B4777" s="93"/>
      <c r="C4777" s="93"/>
      <c r="D4777" s="93"/>
      <c r="F4777" s="93"/>
      <c r="H4777" s="93"/>
      <c r="J4777" s="93"/>
      <c r="L4777" s="93"/>
      <c r="N4777" s="93"/>
      <c r="P4777" s="93"/>
    </row>
    <row r="4778" spans="2:16">
      <c r="B4778" s="93"/>
      <c r="C4778" s="93"/>
      <c r="D4778" s="93"/>
      <c r="F4778" s="93"/>
      <c r="H4778" s="93"/>
      <c r="J4778" s="93"/>
      <c r="L4778" s="93"/>
      <c r="N4778" s="93"/>
      <c r="P4778" s="93"/>
    </row>
    <row r="4779" spans="2:16">
      <c r="B4779" s="93"/>
      <c r="C4779" s="93"/>
      <c r="D4779" s="93"/>
      <c r="F4779" s="93"/>
      <c r="H4779" s="93"/>
      <c r="J4779" s="93"/>
      <c r="L4779" s="93"/>
      <c r="N4779" s="93"/>
      <c r="P4779" s="93"/>
    </row>
    <row r="4780" spans="2:16">
      <c r="B4780" s="93"/>
      <c r="C4780" s="93"/>
      <c r="D4780" s="93"/>
      <c r="F4780" s="93"/>
      <c r="H4780" s="93"/>
      <c r="J4780" s="93"/>
      <c r="L4780" s="93"/>
      <c r="N4780" s="93"/>
      <c r="P4780" s="93"/>
    </row>
    <row r="4781" spans="2:16">
      <c r="B4781" s="93"/>
      <c r="C4781" s="93"/>
      <c r="D4781" s="93"/>
      <c r="F4781" s="93"/>
      <c r="H4781" s="93"/>
      <c r="J4781" s="93"/>
      <c r="L4781" s="93"/>
      <c r="N4781" s="93"/>
      <c r="P4781" s="93"/>
    </row>
    <row r="4782" spans="2:16">
      <c r="B4782" s="93"/>
      <c r="C4782" s="93"/>
      <c r="D4782" s="93"/>
      <c r="F4782" s="93"/>
      <c r="H4782" s="93"/>
      <c r="J4782" s="93"/>
      <c r="L4782" s="93"/>
      <c r="N4782" s="93"/>
      <c r="P4782" s="93"/>
    </row>
    <row r="4783" spans="2:16">
      <c r="B4783" s="93"/>
      <c r="C4783" s="93"/>
      <c r="D4783" s="93"/>
      <c r="F4783" s="93"/>
      <c r="H4783" s="93"/>
      <c r="J4783" s="93"/>
      <c r="L4783" s="93"/>
      <c r="N4783" s="93"/>
      <c r="P4783" s="93"/>
    </row>
    <row r="4784" spans="2:16">
      <c r="B4784" s="93"/>
      <c r="C4784" s="93"/>
      <c r="D4784" s="93"/>
      <c r="F4784" s="93"/>
      <c r="H4784" s="93"/>
      <c r="J4784" s="93"/>
      <c r="L4784" s="93"/>
      <c r="N4784" s="93"/>
      <c r="P4784" s="93"/>
    </row>
    <row r="4785" spans="2:16">
      <c r="B4785" s="93"/>
      <c r="C4785" s="93"/>
      <c r="D4785" s="93"/>
      <c r="F4785" s="93"/>
      <c r="H4785" s="93"/>
      <c r="J4785" s="93"/>
      <c r="L4785" s="93"/>
      <c r="N4785" s="93"/>
      <c r="P4785" s="93"/>
    </row>
    <row r="4786" spans="2:16">
      <c r="B4786" s="93"/>
      <c r="C4786" s="93"/>
      <c r="D4786" s="93"/>
      <c r="F4786" s="93"/>
      <c r="H4786" s="93"/>
      <c r="J4786" s="93"/>
      <c r="L4786" s="93"/>
      <c r="N4786" s="93"/>
      <c r="P4786" s="93"/>
    </row>
    <row r="4787" spans="2:16">
      <c r="B4787" s="93"/>
      <c r="C4787" s="93"/>
      <c r="D4787" s="93"/>
      <c r="F4787" s="93"/>
      <c r="H4787" s="93"/>
      <c r="J4787" s="93"/>
      <c r="L4787" s="93"/>
      <c r="N4787" s="93"/>
      <c r="P4787" s="93"/>
    </row>
    <row r="4788" spans="2:16">
      <c r="B4788" s="93"/>
      <c r="C4788" s="93"/>
      <c r="D4788" s="93"/>
      <c r="F4788" s="93"/>
      <c r="H4788" s="93"/>
      <c r="J4788" s="93"/>
      <c r="L4788" s="93"/>
      <c r="N4788" s="93"/>
      <c r="P4788" s="93"/>
    </row>
    <row r="4789" spans="2:16">
      <c r="B4789" s="93"/>
      <c r="C4789" s="93"/>
      <c r="D4789" s="93"/>
      <c r="F4789" s="93"/>
      <c r="H4789" s="93"/>
      <c r="J4789" s="93"/>
      <c r="L4789" s="93"/>
      <c r="N4789" s="93"/>
      <c r="P4789" s="93"/>
    </row>
    <row r="4790" spans="2:16">
      <c r="B4790" s="93"/>
      <c r="C4790" s="93"/>
      <c r="D4790" s="93"/>
      <c r="F4790" s="93"/>
      <c r="H4790" s="93"/>
      <c r="J4790" s="93"/>
      <c r="L4790" s="93"/>
      <c r="N4790" s="93"/>
      <c r="P4790" s="93"/>
    </row>
    <row r="4791" spans="2:16">
      <c r="B4791" s="93"/>
      <c r="C4791" s="93"/>
      <c r="D4791" s="93"/>
      <c r="F4791" s="93"/>
      <c r="H4791" s="93"/>
      <c r="J4791" s="93"/>
      <c r="L4791" s="93"/>
      <c r="N4791" s="93"/>
      <c r="P4791" s="93"/>
    </row>
    <row r="4792" spans="2:16">
      <c r="B4792" s="93"/>
      <c r="C4792" s="93"/>
      <c r="D4792" s="93"/>
      <c r="F4792" s="93"/>
      <c r="H4792" s="93"/>
      <c r="J4792" s="93"/>
      <c r="L4792" s="93"/>
      <c r="N4792" s="93"/>
      <c r="P4792" s="93"/>
    </row>
    <row r="4793" spans="2:16">
      <c r="B4793" s="93"/>
      <c r="C4793" s="93"/>
      <c r="D4793" s="93"/>
      <c r="F4793" s="93"/>
      <c r="H4793" s="93"/>
      <c r="J4793" s="93"/>
      <c r="L4793" s="93"/>
      <c r="N4793" s="93"/>
      <c r="P4793" s="93"/>
    </row>
    <row r="4794" spans="2:16">
      <c r="B4794" s="93"/>
      <c r="C4794" s="93"/>
      <c r="D4794" s="93"/>
      <c r="F4794" s="93"/>
      <c r="H4794" s="93"/>
      <c r="J4794" s="93"/>
      <c r="L4794" s="93"/>
      <c r="N4794" s="93"/>
      <c r="P4794" s="93"/>
    </row>
    <row r="4795" spans="2:16">
      <c r="B4795" s="93"/>
      <c r="C4795" s="93"/>
      <c r="D4795" s="93"/>
      <c r="F4795" s="93"/>
      <c r="H4795" s="93"/>
      <c r="J4795" s="93"/>
      <c r="L4795" s="93"/>
      <c r="N4795" s="93"/>
      <c r="P4795" s="93"/>
    </row>
    <row r="4796" spans="2:16">
      <c r="B4796" s="93"/>
      <c r="C4796" s="93"/>
      <c r="D4796" s="93"/>
      <c r="F4796" s="93"/>
      <c r="H4796" s="93"/>
      <c r="J4796" s="93"/>
      <c r="L4796" s="93"/>
      <c r="N4796" s="93"/>
      <c r="P4796" s="93"/>
    </row>
    <row r="4797" spans="2:16">
      <c r="B4797" s="93"/>
      <c r="C4797" s="93"/>
      <c r="D4797" s="93"/>
      <c r="F4797" s="93"/>
      <c r="H4797" s="93"/>
      <c r="J4797" s="93"/>
      <c r="L4797" s="93"/>
      <c r="N4797" s="93"/>
      <c r="P4797" s="93"/>
    </row>
    <row r="4798" spans="2:16">
      <c r="B4798" s="93"/>
      <c r="C4798" s="93"/>
      <c r="D4798" s="93"/>
      <c r="F4798" s="93"/>
      <c r="H4798" s="93"/>
      <c r="J4798" s="93"/>
      <c r="L4798" s="93"/>
      <c r="N4798" s="93"/>
      <c r="P4798" s="93"/>
    </row>
    <row r="4799" spans="2:16">
      <c r="B4799" s="93"/>
      <c r="C4799" s="93"/>
      <c r="D4799" s="93"/>
      <c r="F4799" s="93"/>
      <c r="H4799" s="93"/>
      <c r="J4799" s="93"/>
      <c r="L4799" s="93"/>
      <c r="N4799" s="93"/>
      <c r="P4799" s="93"/>
    </row>
    <row r="4800" spans="2:16">
      <c r="B4800" s="93"/>
      <c r="C4800" s="93"/>
      <c r="D4800" s="93"/>
      <c r="F4800" s="93"/>
      <c r="H4800" s="93"/>
      <c r="J4800" s="93"/>
      <c r="L4800" s="93"/>
      <c r="N4800" s="93"/>
      <c r="P4800" s="93"/>
    </row>
    <row r="4801" spans="2:16">
      <c r="B4801" s="93"/>
      <c r="C4801" s="93"/>
      <c r="D4801" s="93"/>
      <c r="F4801" s="93"/>
      <c r="H4801" s="93"/>
      <c r="J4801" s="93"/>
      <c r="L4801" s="93"/>
      <c r="N4801" s="93"/>
      <c r="P4801" s="93"/>
    </row>
    <row r="4802" spans="2:16">
      <c r="B4802" s="93"/>
      <c r="C4802" s="93"/>
      <c r="D4802" s="93"/>
      <c r="F4802" s="93"/>
      <c r="H4802" s="93"/>
      <c r="J4802" s="93"/>
      <c r="L4802" s="93"/>
      <c r="N4802" s="93"/>
      <c r="P4802" s="93"/>
    </row>
    <row r="4803" spans="2:16">
      <c r="B4803" s="93"/>
      <c r="C4803" s="93"/>
      <c r="D4803" s="93"/>
      <c r="F4803" s="93"/>
      <c r="H4803" s="93"/>
      <c r="J4803" s="93"/>
      <c r="L4803" s="93"/>
      <c r="N4803" s="93"/>
      <c r="P4803" s="93"/>
    </row>
    <row r="4804" spans="2:16">
      <c r="B4804" s="93"/>
      <c r="C4804" s="93"/>
      <c r="D4804" s="93"/>
      <c r="F4804" s="93"/>
      <c r="H4804" s="93"/>
      <c r="J4804" s="93"/>
      <c r="L4804" s="93"/>
      <c r="N4804" s="93"/>
      <c r="P4804" s="93"/>
    </row>
    <row r="4805" spans="2:16">
      <c r="B4805" s="93"/>
      <c r="C4805" s="93"/>
      <c r="D4805" s="93"/>
      <c r="F4805" s="93"/>
      <c r="H4805" s="93"/>
      <c r="J4805" s="93"/>
      <c r="L4805" s="93"/>
      <c r="N4805" s="93"/>
      <c r="P4805" s="93"/>
    </row>
    <row r="4806" spans="2:16">
      <c r="B4806" s="93"/>
      <c r="C4806" s="93"/>
      <c r="D4806" s="93"/>
      <c r="F4806" s="93"/>
      <c r="H4806" s="93"/>
      <c r="J4806" s="93"/>
      <c r="L4806" s="93"/>
      <c r="N4806" s="93"/>
      <c r="P4806" s="93"/>
    </row>
    <row r="4807" spans="2:16">
      <c r="B4807" s="93"/>
      <c r="C4807" s="93"/>
      <c r="D4807" s="93"/>
      <c r="F4807" s="93"/>
      <c r="H4807" s="93"/>
      <c r="J4807" s="93"/>
      <c r="L4807" s="93"/>
      <c r="N4807" s="93"/>
      <c r="P4807" s="93"/>
    </row>
    <row r="4808" spans="2:16">
      <c r="B4808" s="93"/>
      <c r="C4808" s="93"/>
      <c r="D4808" s="93"/>
      <c r="F4808" s="93"/>
      <c r="H4808" s="93"/>
      <c r="J4808" s="93"/>
      <c r="L4808" s="93"/>
      <c r="N4808" s="93"/>
      <c r="P4808" s="93"/>
    </row>
    <row r="4809" spans="2:16">
      <c r="B4809" s="93"/>
      <c r="C4809" s="93"/>
      <c r="D4809" s="93"/>
      <c r="F4809" s="93"/>
      <c r="H4809" s="93"/>
      <c r="J4809" s="93"/>
      <c r="L4809" s="93"/>
      <c r="N4809" s="93"/>
      <c r="P4809" s="93"/>
    </row>
    <row r="4810" spans="2:16">
      <c r="B4810" s="93"/>
      <c r="C4810" s="93"/>
      <c r="D4810" s="93"/>
      <c r="F4810" s="93"/>
      <c r="H4810" s="93"/>
      <c r="J4810" s="93"/>
      <c r="L4810" s="93"/>
      <c r="N4810" s="93"/>
      <c r="P4810" s="93"/>
    </row>
    <row r="4811" spans="2:16">
      <c r="B4811" s="93"/>
      <c r="C4811" s="93"/>
      <c r="D4811" s="93"/>
      <c r="F4811" s="93"/>
      <c r="H4811" s="93"/>
      <c r="J4811" s="93"/>
      <c r="L4811" s="93"/>
      <c r="N4811" s="93"/>
      <c r="P4811" s="93"/>
    </row>
    <row r="4812" spans="2:16">
      <c r="B4812" s="93"/>
      <c r="C4812" s="93"/>
      <c r="D4812" s="93"/>
      <c r="F4812" s="93"/>
      <c r="H4812" s="93"/>
      <c r="J4812" s="93"/>
      <c r="L4812" s="93"/>
      <c r="N4812" s="93"/>
      <c r="P4812" s="93"/>
    </row>
    <row r="4813" spans="2:16">
      <c r="B4813" s="93"/>
      <c r="C4813" s="93"/>
      <c r="D4813" s="93"/>
      <c r="F4813" s="93"/>
      <c r="H4813" s="93"/>
      <c r="J4813" s="93"/>
      <c r="L4813" s="93"/>
      <c r="N4813" s="93"/>
      <c r="P4813" s="93"/>
    </row>
    <row r="4814" spans="2:16">
      <c r="B4814" s="93"/>
      <c r="C4814" s="93"/>
      <c r="D4814" s="93"/>
      <c r="F4814" s="93"/>
      <c r="H4814" s="93"/>
      <c r="J4814" s="93"/>
      <c r="L4814" s="93"/>
      <c r="N4814" s="93"/>
      <c r="P4814" s="93"/>
    </row>
    <row r="4815" spans="2:16">
      <c r="B4815" s="93"/>
      <c r="C4815" s="93"/>
      <c r="D4815" s="93"/>
      <c r="F4815" s="93"/>
      <c r="H4815" s="93"/>
      <c r="J4815" s="93"/>
      <c r="L4815" s="93"/>
      <c r="N4815" s="93"/>
      <c r="P4815" s="93"/>
    </row>
    <row r="4816" spans="2:16">
      <c r="B4816" s="93"/>
      <c r="C4816" s="93"/>
      <c r="D4816" s="93"/>
      <c r="F4816" s="93"/>
      <c r="H4816" s="93"/>
      <c r="J4816" s="93"/>
      <c r="L4816" s="93"/>
      <c r="N4816" s="93"/>
      <c r="P4816" s="93"/>
    </row>
    <row r="4817" spans="2:16">
      <c r="B4817" s="93"/>
      <c r="C4817" s="93"/>
      <c r="D4817" s="93"/>
      <c r="F4817" s="93"/>
      <c r="H4817" s="93"/>
      <c r="J4817" s="93"/>
      <c r="L4817" s="93"/>
      <c r="N4817" s="93"/>
      <c r="P4817" s="93"/>
    </row>
    <row r="4818" spans="2:16">
      <c r="B4818" s="93"/>
      <c r="C4818" s="93"/>
      <c r="D4818" s="93"/>
      <c r="F4818" s="93"/>
      <c r="H4818" s="93"/>
      <c r="J4818" s="93"/>
      <c r="L4818" s="93"/>
      <c r="N4818" s="93"/>
      <c r="P4818" s="93"/>
    </row>
    <row r="4819" spans="2:16">
      <c r="B4819" s="93"/>
      <c r="C4819" s="93"/>
      <c r="D4819" s="93"/>
      <c r="F4819" s="93"/>
      <c r="H4819" s="93"/>
      <c r="J4819" s="93"/>
      <c r="L4819" s="93"/>
      <c r="N4819" s="93"/>
      <c r="P4819" s="93"/>
    </row>
    <row r="4820" spans="2:16">
      <c r="B4820" s="93"/>
      <c r="C4820" s="93"/>
      <c r="D4820" s="93"/>
      <c r="F4820" s="93"/>
      <c r="H4820" s="93"/>
      <c r="J4820" s="93"/>
      <c r="L4820" s="93"/>
      <c r="N4820" s="93"/>
      <c r="P4820" s="93"/>
    </row>
    <row r="4821" spans="2:16">
      <c r="B4821" s="93"/>
      <c r="C4821" s="93"/>
      <c r="D4821" s="93"/>
      <c r="F4821" s="93"/>
      <c r="H4821" s="93"/>
      <c r="J4821" s="93"/>
      <c r="L4821" s="93"/>
      <c r="N4821" s="93"/>
      <c r="P4821" s="93"/>
    </row>
    <row r="4822" spans="2:16">
      <c r="B4822" s="93"/>
      <c r="C4822" s="93"/>
      <c r="D4822" s="93"/>
      <c r="F4822" s="93"/>
      <c r="H4822" s="93"/>
      <c r="J4822" s="93"/>
      <c r="L4822" s="93"/>
      <c r="N4822" s="93"/>
      <c r="P4822" s="93"/>
    </row>
    <row r="4823" spans="2:16">
      <c r="B4823" s="93"/>
      <c r="C4823" s="93"/>
      <c r="D4823" s="93"/>
      <c r="F4823" s="93"/>
      <c r="H4823" s="93"/>
      <c r="J4823" s="93"/>
      <c r="L4823" s="93"/>
      <c r="N4823" s="93"/>
      <c r="P4823" s="93"/>
    </row>
    <row r="4824" spans="2:16">
      <c r="B4824" s="93"/>
      <c r="C4824" s="93"/>
      <c r="D4824" s="93"/>
      <c r="F4824" s="93"/>
      <c r="H4824" s="93"/>
      <c r="J4824" s="93"/>
      <c r="L4824" s="93"/>
      <c r="N4824" s="93"/>
      <c r="P4824" s="93"/>
    </row>
    <row r="4825" spans="2:16">
      <c r="B4825" s="93"/>
      <c r="C4825" s="93"/>
      <c r="D4825" s="93"/>
      <c r="F4825" s="93"/>
      <c r="H4825" s="93"/>
      <c r="J4825" s="93"/>
      <c r="L4825" s="93"/>
      <c r="N4825" s="93"/>
      <c r="P4825" s="93"/>
    </row>
    <row r="4826" spans="2:16">
      <c r="B4826" s="93"/>
      <c r="C4826" s="93"/>
      <c r="D4826" s="93"/>
      <c r="F4826" s="93"/>
      <c r="H4826" s="93"/>
      <c r="J4826" s="93"/>
      <c r="L4826" s="93"/>
      <c r="N4826" s="93"/>
      <c r="P4826" s="93"/>
    </row>
    <row r="4827" spans="2:16">
      <c r="B4827" s="93"/>
      <c r="C4827" s="93"/>
      <c r="D4827" s="93"/>
      <c r="F4827" s="93"/>
      <c r="H4827" s="93"/>
      <c r="J4827" s="93"/>
      <c r="L4827" s="93"/>
      <c r="N4827" s="93"/>
      <c r="P4827" s="93"/>
    </row>
    <row r="4828" spans="2:16">
      <c r="B4828" s="93"/>
      <c r="C4828" s="93"/>
      <c r="D4828" s="93"/>
      <c r="F4828" s="93"/>
      <c r="H4828" s="93"/>
      <c r="J4828" s="93"/>
      <c r="L4828" s="93"/>
      <c r="N4828" s="93"/>
      <c r="P4828" s="93"/>
    </row>
    <row r="4829" spans="2:16">
      <c r="B4829" s="93"/>
      <c r="C4829" s="93"/>
      <c r="D4829" s="93"/>
      <c r="F4829" s="93"/>
      <c r="H4829" s="93"/>
      <c r="J4829" s="93"/>
      <c r="L4829" s="93"/>
      <c r="N4829" s="93"/>
      <c r="P4829" s="93"/>
    </row>
    <row r="4830" spans="2:16">
      <c r="B4830" s="93"/>
      <c r="C4830" s="93"/>
      <c r="D4830" s="93"/>
      <c r="F4830" s="93"/>
      <c r="H4830" s="93"/>
      <c r="J4830" s="93"/>
      <c r="L4830" s="93"/>
      <c r="N4830" s="93"/>
      <c r="P4830" s="93"/>
    </row>
    <row r="4831" spans="2:16">
      <c r="B4831" s="93"/>
      <c r="C4831" s="93"/>
      <c r="D4831" s="93"/>
      <c r="F4831" s="93"/>
      <c r="H4831" s="93"/>
      <c r="J4831" s="93"/>
      <c r="L4831" s="93"/>
      <c r="N4831" s="93"/>
      <c r="P4831" s="93"/>
    </row>
    <row r="4832" spans="2:16">
      <c r="B4832" s="93"/>
      <c r="C4832" s="93"/>
      <c r="D4832" s="93"/>
      <c r="F4832" s="93"/>
      <c r="H4832" s="93"/>
      <c r="J4832" s="93"/>
      <c r="L4832" s="93"/>
      <c r="N4832" s="93"/>
      <c r="P4832" s="93"/>
    </row>
    <row r="4833" spans="2:16">
      <c r="B4833" s="93"/>
      <c r="C4833" s="93"/>
      <c r="D4833" s="93"/>
      <c r="F4833" s="93"/>
      <c r="H4833" s="93"/>
      <c r="J4833" s="93"/>
      <c r="L4833" s="93"/>
      <c r="N4833" s="93"/>
      <c r="P4833" s="93"/>
    </row>
    <row r="4834" spans="2:16">
      <c r="B4834" s="93"/>
      <c r="C4834" s="93"/>
      <c r="D4834" s="93"/>
      <c r="F4834" s="93"/>
      <c r="H4834" s="93"/>
      <c r="J4834" s="93"/>
      <c r="L4834" s="93"/>
      <c r="N4834" s="93"/>
      <c r="P4834" s="93"/>
    </row>
    <row r="4835" spans="2:16">
      <c r="B4835" s="93"/>
      <c r="C4835" s="93"/>
      <c r="D4835" s="93"/>
      <c r="F4835" s="93"/>
      <c r="H4835" s="93"/>
      <c r="J4835" s="93"/>
      <c r="L4835" s="93"/>
      <c r="N4835" s="93"/>
      <c r="P4835" s="93"/>
    </row>
    <row r="4836" spans="2:16">
      <c r="B4836" s="93"/>
      <c r="C4836" s="93"/>
      <c r="D4836" s="93"/>
      <c r="F4836" s="93"/>
      <c r="H4836" s="93"/>
      <c r="J4836" s="93"/>
      <c r="L4836" s="93"/>
      <c r="N4836" s="93"/>
      <c r="P4836" s="93"/>
    </row>
    <row r="4837" spans="2:16">
      <c r="B4837" s="93"/>
      <c r="C4837" s="93"/>
      <c r="D4837" s="93"/>
      <c r="F4837" s="93"/>
      <c r="H4837" s="93"/>
      <c r="J4837" s="93"/>
      <c r="L4837" s="93"/>
      <c r="N4837" s="93"/>
      <c r="P4837" s="93"/>
    </row>
    <row r="4838" spans="2:16">
      <c r="B4838" s="93"/>
      <c r="C4838" s="93"/>
      <c r="D4838" s="93"/>
      <c r="F4838" s="93"/>
      <c r="H4838" s="93"/>
      <c r="J4838" s="93"/>
      <c r="L4838" s="93"/>
      <c r="N4838" s="93"/>
      <c r="P4838" s="93"/>
    </row>
    <row r="4839" spans="2:16">
      <c r="B4839" s="93"/>
      <c r="C4839" s="93"/>
      <c r="D4839" s="93"/>
      <c r="F4839" s="93"/>
      <c r="H4839" s="93"/>
      <c r="J4839" s="93"/>
      <c r="L4839" s="93"/>
      <c r="N4839" s="93"/>
      <c r="P4839" s="93"/>
    </row>
    <row r="4840" spans="2:16">
      <c r="B4840" s="93"/>
      <c r="C4840" s="93"/>
      <c r="D4840" s="93"/>
      <c r="F4840" s="93"/>
      <c r="H4840" s="93"/>
      <c r="J4840" s="93"/>
      <c r="L4840" s="93"/>
      <c r="N4840" s="93"/>
      <c r="P4840" s="93"/>
    </row>
    <row r="4841" spans="2:16">
      <c r="B4841" s="93"/>
      <c r="C4841" s="93"/>
      <c r="D4841" s="93"/>
      <c r="F4841" s="93"/>
      <c r="H4841" s="93"/>
      <c r="J4841" s="93"/>
      <c r="L4841" s="93"/>
      <c r="N4841" s="93"/>
      <c r="P4841" s="93"/>
    </row>
    <row r="4842" spans="2:16">
      <c r="B4842" s="93"/>
      <c r="C4842" s="93"/>
      <c r="D4842" s="93"/>
      <c r="F4842" s="93"/>
      <c r="H4842" s="93"/>
      <c r="J4842" s="93"/>
      <c r="L4842" s="93"/>
      <c r="N4842" s="93"/>
      <c r="P4842" s="93"/>
    </row>
    <row r="4843" spans="2:16">
      <c r="B4843" s="93"/>
      <c r="C4843" s="93"/>
      <c r="D4843" s="93"/>
      <c r="F4843" s="93"/>
      <c r="H4843" s="93"/>
      <c r="J4843" s="93"/>
      <c r="L4843" s="93"/>
      <c r="N4843" s="93"/>
      <c r="P4843" s="93"/>
    </row>
    <row r="4844" spans="2:16">
      <c r="B4844" s="93"/>
      <c r="C4844" s="93"/>
      <c r="D4844" s="93"/>
      <c r="F4844" s="93"/>
      <c r="H4844" s="93"/>
      <c r="J4844" s="93"/>
      <c r="L4844" s="93"/>
      <c r="N4844" s="93"/>
      <c r="P4844" s="93"/>
    </row>
    <row r="4845" spans="2:16">
      <c r="B4845" s="93"/>
      <c r="C4845" s="93"/>
      <c r="D4845" s="93"/>
      <c r="F4845" s="93"/>
      <c r="H4845" s="93"/>
      <c r="J4845" s="93"/>
      <c r="L4845" s="93"/>
      <c r="N4845" s="93"/>
      <c r="P4845" s="93"/>
    </row>
    <row r="4846" spans="2:16">
      <c r="B4846" s="93"/>
      <c r="C4846" s="93"/>
      <c r="D4846" s="93"/>
      <c r="F4846" s="93"/>
      <c r="H4846" s="93"/>
      <c r="J4846" s="93"/>
      <c r="L4846" s="93"/>
      <c r="N4846" s="93"/>
      <c r="P4846" s="93"/>
    </row>
    <row r="4847" spans="2:16">
      <c r="B4847" s="93"/>
      <c r="C4847" s="93"/>
      <c r="D4847" s="93"/>
      <c r="F4847" s="93"/>
      <c r="H4847" s="93"/>
      <c r="J4847" s="93"/>
      <c r="L4847" s="93"/>
      <c r="N4847" s="93"/>
      <c r="P4847" s="93"/>
    </row>
    <row r="4848" spans="2:16">
      <c r="B4848" s="93"/>
      <c r="C4848" s="93"/>
      <c r="D4848" s="93"/>
      <c r="F4848" s="93"/>
      <c r="H4848" s="93"/>
      <c r="J4848" s="93"/>
      <c r="L4848" s="93"/>
      <c r="N4848" s="93"/>
      <c r="P4848" s="93"/>
    </row>
    <row r="4849" spans="2:16">
      <c r="B4849" s="93"/>
      <c r="C4849" s="93"/>
      <c r="D4849" s="93"/>
      <c r="F4849" s="93"/>
      <c r="H4849" s="93"/>
      <c r="J4849" s="93"/>
      <c r="L4849" s="93"/>
      <c r="N4849" s="93"/>
      <c r="P4849" s="93"/>
    </row>
    <row r="4850" spans="2:16">
      <c r="B4850" s="93"/>
      <c r="C4850" s="93"/>
      <c r="D4850" s="93"/>
      <c r="F4850" s="93"/>
      <c r="H4850" s="93"/>
      <c r="J4850" s="93"/>
      <c r="L4850" s="93"/>
      <c r="N4850" s="93"/>
      <c r="P4850" s="93"/>
    </row>
    <row r="4851" spans="2:16">
      <c r="B4851" s="93"/>
      <c r="C4851" s="93"/>
      <c r="D4851" s="93"/>
      <c r="F4851" s="93"/>
      <c r="H4851" s="93"/>
      <c r="J4851" s="93"/>
      <c r="L4851" s="93"/>
      <c r="N4851" s="93"/>
      <c r="P4851" s="93"/>
    </row>
    <row r="4852" spans="2:16">
      <c r="B4852" s="93"/>
      <c r="C4852" s="93"/>
      <c r="D4852" s="93"/>
      <c r="F4852" s="93"/>
      <c r="H4852" s="93"/>
      <c r="J4852" s="93"/>
      <c r="L4852" s="93"/>
      <c r="N4852" s="93"/>
      <c r="P4852" s="93"/>
    </row>
    <row r="4853" spans="2:16">
      <c r="B4853" s="93"/>
      <c r="C4853" s="93"/>
      <c r="D4853" s="93"/>
      <c r="F4853" s="93"/>
      <c r="H4853" s="93"/>
      <c r="J4853" s="93"/>
      <c r="L4853" s="93"/>
      <c r="N4853" s="93"/>
      <c r="P4853" s="93"/>
    </row>
    <row r="4854" spans="2:16">
      <c r="B4854" s="93"/>
      <c r="C4854" s="93"/>
      <c r="D4854" s="93"/>
      <c r="F4854" s="93"/>
      <c r="H4854" s="93"/>
      <c r="J4854" s="93"/>
      <c r="L4854" s="93"/>
      <c r="N4854" s="93"/>
      <c r="P4854" s="93"/>
    </row>
    <row r="4855" spans="2:16">
      <c r="B4855" s="93"/>
      <c r="C4855" s="93"/>
      <c r="D4855" s="93"/>
      <c r="F4855" s="93"/>
      <c r="H4855" s="93"/>
      <c r="J4855" s="93"/>
      <c r="L4855" s="93"/>
      <c r="N4855" s="93"/>
      <c r="P4855" s="93"/>
    </row>
    <row r="4856" spans="2:16">
      <c r="B4856" s="93"/>
      <c r="C4856" s="93"/>
      <c r="D4856" s="93"/>
      <c r="F4856" s="93"/>
      <c r="H4856" s="93"/>
      <c r="J4856" s="93"/>
      <c r="L4856" s="93"/>
      <c r="N4856" s="93"/>
      <c r="P4856" s="93"/>
    </row>
    <row r="4857" spans="2:16">
      <c r="B4857" s="93"/>
      <c r="C4857" s="93"/>
      <c r="D4857" s="93"/>
      <c r="F4857" s="93"/>
      <c r="H4857" s="93"/>
      <c r="J4857" s="93"/>
      <c r="L4857" s="93"/>
      <c r="N4857" s="93"/>
      <c r="P4857" s="93"/>
    </row>
    <row r="4858" spans="2:16">
      <c r="B4858" s="93"/>
      <c r="C4858" s="93"/>
      <c r="D4858" s="93"/>
      <c r="F4858" s="93"/>
      <c r="H4858" s="93"/>
      <c r="J4858" s="93"/>
      <c r="L4858" s="93"/>
      <c r="N4858" s="93"/>
      <c r="P4858" s="93"/>
    </row>
    <row r="4859" spans="2:16">
      <c r="B4859" s="93"/>
      <c r="C4859" s="93"/>
      <c r="D4859" s="93"/>
      <c r="F4859" s="93"/>
      <c r="H4859" s="93"/>
      <c r="J4859" s="93"/>
      <c r="L4859" s="93"/>
      <c r="N4859" s="93"/>
      <c r="P4859" s="93"/>
    </row>
    <row r="4860" spans="2:16">
      <c r="B4860" s="93"/>
      <c r="C4860" s="93"/>
      <c r="D4860" s="93"/>
      <c r="F4860" s="93"/>
      <c r="H4860" s="93"/>
      <c r="J4860" s="93"/>
      <c r="L4860" s="93"/>
      <c r="N4860" s="93"/>
      <c r="P4860" s="93"/>
    </row>
    <row r="4861" spans="2:16">
      <c r="B4861" s="93"/>
      <c r="C4861" s="93"/>
      <c r="D4861" s="93"/>
      <c r="F4861" s="93"/>
      <c r="H4861" s="93"/>
      <c r="J4861" s="93"/>
      <c r="L4861" s="93"/>
      <c r="N4861" s="93"/>
      <c r="P4861" s="93"/>
    </row>
    <row r="4862" spans="2:16">
      <c r="B4862" s="93"/>
      <c r="C4862" s="93"/>
      <c r="D4862" s="93"/>
      <c r="F4862" s="93"/>
      <c r="H4862" s="93"/>
      <c r="J4862" s="93"/>
      <c r="L4862" s="93"/>
      <c r="N4862" s="93"/>
      <c r="P4862" s="93"/>
    </row>
    <row r="4863" spans="2:16">
      <c r="B4863" s="93"/>
      <c r="C4863" s="93"/>
      <c r="D4863" s="93"/>
      <c r="F4863" s="93"/>
      <c r="H4863" s="93"/>
      <c r="J4863" s="93"/>
      <c r="L4863" s="93"/>
      <c r="N4863" s="93"/>
      <c r="P4863" s="93"/>
    </row>
    <row r="4864" spans="2:16">
      <c r="B4864" s="93"/>
      <c r="C4864" s="93"/>
      <c r="D4864" s="93"/>
      <c r="F4864" s="93"/>
      <c r="H4864" s="93"/>
      <c r="J4864" s="93"/>
      <c r="L4864" s="93"/>
      <c r="N4864" s="93"/>
      <c r="P4864" s="93"/>
    </row>
    <row r="4865" spans="2:16">
      <c r="B4865" s="93"/>
      <c r="C4865" s="93"/>
      <c r="D4865" s="93"/>
      <c r="F4865" s="93"/>
      <c r="H4865" s="93"/>
      <c r="J4865" s="93"/>
      <c r="L4865" s="93"/>
      <c r="N4865" s="93"/>
      <c r="P4865" s="93"/>
    </row>
    <row r="4866" spans="2:16">
      <c r="B4866" s="93"/>
      <c r="C4866" s="93"/>
      <c r="D4866" s="93"/>
      <c r="F4866" s="93"/>
      <c r="H4866" s="93"/>
      <c r="J4866" s="93"/>
      <c r="L4866" s="93"/>
      <c r="N4866" s="93"/>
      <c r="P4866" s="93"/>
    </row>
    <row r="4867" spans="2:16">
      <c r="B4867" s="93"/>
      <c r="C4867" s="93"/>
      <c r="D4867" s="93"/>
      <c r="F4867" s="93"/>
      <c r="H4867" s="93"/>
      <c r="J4867" s="93"/>
      <c r="L4867" s="93"/>
      <c r="N4867" s="93"/>
      <c r="P4867" s="93"/>
    </row>
    <row r="4868" spans="2:16">
      <c r="B4868" s="93"/>
      <c r="C4868" s="93"/>
      <c r="D4868" s="93"/>
      <c r="F4868" s="93"/>
      <c r="H4868" s="93"/>
      <c r="J4868" s="93"/>
      <c r="L4868" s="93"/>
      <c r="N4868" s="93"/>
      <c r="P4868" s="93"/>
    </row>
    <row r="4869" spans="2:16">
      <c r="B4869" s="93"/>
      <c r="C4869" s="93"/>
      <c r="D4869" s="93"/>
      <c r="F4869" s="93"/>
      <c r="H4869" s="93"/>
      <c r="J4869" s="93"/>
      <c r="L4869" s="93"/>
      <c r="N4869" s="93"/>
      <c r="P4869" s="93"/>
    </row>
    <row r="4870" spans="2:16">
      <c r="B4870" s="93"/>
      <c r="C4870" s="93"/>
      <c r="D4870" s="93"/>
      <c r="F4870" s="93"/>
      <c r="H4870" s="93"/>
      <c r="J4870" s="93"/>
      <c r="L4870" s="93"/>
      <c r="N4870" s="93"/>
      <c r="P4870" s="93"/>
    </row>
    <row r="4871" spans="2:16">
      <c r="B4871" s="93"/>
      <c r="C4871" s="93"/>
      <c r="D4871" s="93"/>
      <c r="F4871" s="93"/>
      <c r="H4871" s="93"/>
      <c r="J4871" s="93"/>
      <c r="L4871" s="93"/>
      <c r="N4871" s="93"/>
      <c r="P4871" s="93"/>
    </row>
    <row r="4872" spans="2:16">
      <c r="B4872" s="93"/>
      <c r="C4872" s="93"/>
      <c r="D4872" s="93"/>
      <c r="F4872" s="93"/>
      <c r="H4872" s="93"/>
      <c r="J4872" s="93"/>
      <c r="L4872" s="93"/>
      <c r="N4872" s="93"/>
      <c r="P4872" s="93"/>
    </row>
    <row r="4873" spans="2:16">
      <c r="B4873" s="93"/>
      <c r="C4873" s="93"/>
      <c r="D4873" s="93"/>
      <c r="F4873" s="93"/>
      <c r="H4873" s="93"/>
      <c r="J4873" s="93"/>
      <c r="L4873" s="93"/>
      <c r="N4873" s="93"/>
      <c r="P4873" s="93"/>
    </row>
    <row r="4874" spans="2:16">
      <c r="B4874" s="93"/>
      <c r="C4874" s="93"/>
      <c r="D4874" s="93"/>
      <c r="F4874" s="93"/>
      <c r="H4874" s="93"/>
      <c r="J4874" s="93"/>
      <c r="L4874" s="93"/>
      <c r="N4874" s="93"/>
      <c r="P4874" s="93"/>
    </row>
    <row r="4875" spans="2:16">
      <c r="B4875" s="93"/>
      <c r="C4875" s="93"/>
      <c r="D4875" s="93"/>
      <c r="F4875" s="93"/>
      <c r="H4875" s="93"/>
      <c r="J4875" s="93"/>
      <c r="L4875" s="93"/>
      <c r="N4875" s="93"/>
      <c r="P4875" s="93"/>
    </row>
    <row r="4876" spans="2:16">
      <c r="B4876" s="93"/>
      <c r="C4876" s="93"/>
      <c r="D4876" s="93"/>
      <c r="F4876" s="93"/>
      <c r="H4876" s="93"/>
      <c r="J4876" s="93"/>
      <c r="L4876" s="93"/>
      <c r="N4876" s="93"/>
      <c r="P4876" s="93"/>
    </row>
    <row r="4877" spans="2:16">
      <c r="B4877" s="93"/>
      <c r="C4877" s="93"/>
      <c r="D4877" s="93"/>
      <c r="F4877" s="93"/>
      <c r="H4877" s="93"/>
      <c r="J4877" s="93"/>
      <c r="L4877" s="93"/>
      <c r="N4877" s="93"/>
      <c r="P4877" s="93"/>
    </row>
    <row r="4878" spans="2:16">
      <c r="B4878" s="93"/>
      <c r="C4878" s="93"/>
      <c r="D4878" s="93"/>
      <c r="F4878" s="93"/>
      <c r="H4878" s="93"/>
      <c r="J4878" s="93"/>
      <c r="L4878" s="93"/>
      <c r="N4878" s="93"/>
      <c r="P4878" s="93"/>
    </row>
    <row r="4879" spans="2:16">
      <c r="B4879" s="93"/>
      <c r="C4879" s="93"/>
      <c r="D4879" s="93"/>
      <c r="F4879" s="93"/>
      <c r="H4879" s="93"/>
      <c r="J4879" s="93"/>
      <c r="L4879" s="93"/>
      <c r="N4879" s="93"/>
      <c r="P4879" s="93"/>
    </row>
    <row r="4880" spans="2:16">
      <c r="B4880" s="93"/>
      <c r="C4880" s="93"/>
      <c r="D4880" s="93"/>
      <c r="F4880" s="93"/>
      <c r="H4880" s="93"/>
      <c r="J4880" s="93"/>
      <c r="L4880" s="93"/>
      <c r="N4880" s="93"/>
      <c r="P4880" s="93"/>
    </row>
    <row r="4881" spans="2:16">
      <c r="B4881" s="93"/>
      <c r="C4881" s="93"/>
      <c r="D4881" s="93"/>
      <c r="F4881" s="93"/>
      <c r="H4881" s="93"/>
      <c r="J4881" s="93"/>
      <c r="L4881" s="93"/>
      <c r="N4881" s="93"/>
      <c r="P4881" s="93"/>
    </row>
    <row r="4882" spans="2:16">
      <c r="B4882" s="93"/>
      <c r="C4882" s="93"/>
      <c r="D4882" s="93"/>
      <c r="F4882" s="93"/>
      <c r="H4882" s="93"/>
      <c r="J4882" s="93"/>
      <c r="L4882" s="93"/>
      <c r="N4882" s="93"/>
      <c r="P4882" s="93"/>
    </row>
    <row r="4883" spans="2:16">
      <c r="B4883" s="93"/>
      <c r="C4883" s="93"/>
      <c r="D4883" s="93"/>
      <c r="F4883" s="93"/>
      <c r="H4883" s="93"/>
      <c r="J4883" s="93"/>
      <c r="L4883" s="93"/>
      <c r="N4883" s="93"/>
      <c r="P4883" s="93"/>
    </row>
    <row r="4884" spans="2:16">
      <c r="B4884" s="93"/>
      <c r="C4884" s="93"/>
      <c r="D4884" s="93"/>
      <c r="F4884" s="93"/>
      <c r="H4884" s="93"/>
      <c r="J4884" s="93"/>
      <c r="L4884" s="93"/>
      <c r="N4884" s="93"/>
      <c r="P4884" s="93"/>
    </row>
    <row r="4885" spans="2:16">
      <c r="B4885" s="93"/>
      <c r="C4885" s="93"/>
      <c r="D4885" s="93"/>
      <c r="F4885" s="93"/>
      <c r="H4885" s="93"/>
      <c r="J4885" s="93"/>
      <c r="L4885" s="93"/>
      <c r="N4885" s="93"/>
      <c r="P4885" s="93"/>
    </row>
    <row r="4886" spans="2:16">
      <c r="B4886" s="93"/>
      <c r="C4886" s="93"/>
      <c r="D4886" s="93"/>
      <c r="F4886" s="93"/>
      <c r="H4886" s="93"/>
      <c r="J4886" s="93"/>
      <c r="L4886" s="93"/>
      <c r="N4886" s="93"/>
      <c r="P4886" s="93"/>
    </row>
    <row r="4887" spans="2:16">
      <c r="B4887" s="93"/>
      <c r="C4887" s="93"/>
      <c r="D4887" s="93"/>
      <c r="F4887" s="93"/>
      <c r="H4887" s="93"/>
      <c r="J4887" s="93"/>
      <c r="L4887" s="93"/>
      <c r="N4887" s="93"/>
      <c r="P4887" s="93"/>
    </row>
    <row r="4888" spans="2:16">
      <c r="B4888" s="93"/>
      <c r="C4888" s="93"/>
      <c r="D4888" s="93"/>
      <c r="F4888" s="93"/>
      <c r="H4888" s="93"/>
      <c r="J4888" s="93"/>
      <c r="L4888" s="93"/>
      <c r="N4888" s="93"/>
      <c r="P4888" s="93"/>
    </row>
    <row r="4889" spans="2:16">
      <c r="B4889" s="93"/>
      <c r="C4889" s="93"/>
      <c r="D4889" s="93"/>
      <c r="F4889" s="93"/>
      <c r="H4889" s="93"/>
      <c r="J4889" s="93"/>
      <c r="L4889" s="93"/>
      <c r="N4889" s="93"/>
      <c r="P4889" s="93"/>
    </row>
    <row r="4890" spans="2:16">
      <c r="B4890" s="93"/>
      <c r="C4890" s="93"/>
      <c r="D4890" s="93"/>
      <c r="F4890" s="93"/>
      <c r="H4890" s="93"/>
      <c r="J4890" s="93"/>
      <c r="L4890" s="93"/>
      <c r="N4890" s="93"/>
      <c r="P4890" s="93"/>
    </row>
    <row r="4891" spans="2:16">
      <c r="B4891" s="93"/>
      <c r="C4891" s="93"/>
      <c r="D4891" s="93"/>
      <c r="F4891" s="93"/>
      <c r="H4891" s="93"/>
      <c r="J4891" s="93"/>
      <c r="L4891" s="93"/>
      <c r="N4891" s="93"/>
      <c r="P4891" s="93"/>
    </row>
    <row r="4892" spans="2:16">
      <c r="B4892" s="93"/>
      <c r="C4892" s="93"/>
      <c r="D4892" s="93"/>
      <c r="F4892" s="93"/>
      <c r="H4892" s="93"/>
      <c r="J4892" s="93"/>
      <c r="L4892" s="93"/>
      <c r="N4892" s="93"/>
      <c r="P4892" s="93"/>
    </row>
    <row r="4893" spans="2:16">
      <c r="B4893" s="93"/>
      <c r="C4893" s="93"/>
      <c r="D4893" s="93"/>
      <c r="F4893" s="93"/>
      <c r="H4893" s="93"/>
      <c r="J4893" s="93"/>
      <c r="L4893" s="93"/>
      <c r="N4893" s="93"/>
      <c r="P4893" s="93"/>
    </row>
    <row r="4894" spans="2:16">
      <c r="B4894" s="93"/>
      <c r="C4894" s="93"/>
      <c r="D4894" s="93"/>
      <c r="F4894" s="93"/>
      <c r="H4894" s="93"/>
      <c r="J4894" s="93"/>
      <c r="L4894" s="93"/>
      <c r="N4894" s="93"/>
      <c r="P4894" s="93"/>
    </row>
    <row r="4895" spans="2:16">
      <c r="B4895" s="93"/>
      <c r="C4895" s="93"/>
      <c r="D4895" s="93"/>
      <c r="F4895" s="93"/>
      <c r="H4895" s="93"/>
      <c r="J4895" s="93"/>
      <c r="L4895" s="93"/>
      <c r="N4895" s="93"/>
      <c r="P4895" s="93"/>
    </row>
    <row r="4896" spans="2:16">
      <c r="B4896" s="93"/>
      <c r="C4896" s="93"/>
      <c r="D4896" s="93"/>
      <c r="F4896" s="93"/>
      <c r="H4896" s="93"/>
      <c r="J4896" s="93"/>
      <c r="L4896" s="93"/>
      <c r="N4896" s="93"/>
      <c r="P4896" s="93"/>
    </row>
    <row r="4897" spans="2:16">
      <c r="B4897" s="93"/>
      <c r="C4897" s="93"/>
      <c r="D4897" s="93"/>
      <c r="F4897" s="93"/>
      <c r="H4897" s="93"/>
      <c r="J4897" s="93"/>
      <c r="L4897" s="93"/>
      <c r="N4897" s="93"/>
      <c r="P4897" s="93"/>
    </row>
    <row r="4898" spans="2:16">
      <c r="B4898" s="93"/>
      <c r="C4898" s="93"/>
      <c r="D4898" s="93"/>
      <c r="F4898" s="93"/>
      <c r="H4898" s="93"/>
      <c r="J4898" s="93"/>
      <c r="L4898" s="93"/>
      <c r="N4898" s="93"/>
      <c r="P4898" s="93"/>
    </row>
    <row r="4899" spans="2:16">
      <c r="B4899" s="93"/>
      <c r="C4899" s="93"/>
      <c r="D4899" s="93"/>
      <c r="F4899" s="93"/>
      <c r="H4899" s="93"/>
      <c r="J4899" s="93"/>
      <c r="L4899" s="93"/>
      <c r="N4899" s="93"/>
      <c r="P4899" s="93"/>
    </row>
    <row r="4900" spans="2:16">
      <c r="B4900" s="93"/>
      <c r="C4900" s="93"/>
      <c r="D4900" s="93"/>
      <c r="F4900" s="93"/>
      <c r="H4900" s="93"/>
      <c r="J4900" s="93"/>
      <c r="L4900" s="93"/>
      <c r="N4900" s="93"/>
      <c r="P4900" s="93"/>
    </row>
    <row r="4901" spans="2:16">
      <c r="B4901" s="93"/>
      <c r="C4901" s="93"/>
      <c r="D4901" s="93"/>
      <c r="F4901" s="93"/>
      <c r="H4901" s="93"/>
      <c r="J4901" s="93"/>
      <c r="L4901" s="93"/>
      <c r="N4901" s="93"/>
      <c r="P4901" s="93"/>
    </row>
    <row r="4902" spans="2:16">
      <c r="B4902" s="93"/>
      <c r="C4902" s="93"/>
      <c r="D4902" s="93"/>
      <c r="F4902" s="93"/>
      <c r="H4902" s="93"/>
      <c r="J4902" s="93"/>
      <c r="L4902" s="93"/>
      <c r="N4902" s="93"/>
      <c r="P4902" s="93"/>
    </row>
    <row r="4903" spans="2:16">
      <c r="B4903" s="93"/>
      <c r="C4903" s="93"/>
      <c r="D4903" s="93"/>
      <c r="F4903" s="93"/>
      <c r="H4903" s="93"/>
      <c r="J4903" s="93"/>
      <c r="L4903" s="93"/>
      <c r="N4903" s="93"/>
      <c r="P4903" s="93"/>
    </row>
    <row r="4904" spans="2:16">
      <c r="B4904" s="93"/>
      <c r="C4904" s="93"/>
      <c r="D4904" s="93"/>
      <c r="F4904" s="93"/>
      <c r="H4904" s="93"/>
      <c r="J4904" s="93"/>
      <c r="L4904" s="93"/>
      <c r="N4904" s="93"/>
      <c r="P4904" s="93"/>
    </row>
    <row r="4905" spans="2:16">
      <c r="B4905" s="93"/>
      <c r="C4905" s="93"/>
      <c r="D4905" s="93"/>
      <c r="F4905" s="93"/>
      <c r="H4905" s="93"/>
      <c r="J4905" s="93"/>
      <c r="L4905" s="93"/>
      <c r="N4905" s="93"/>
      <c r="P4905" s="93"/>
    </row>
    <row r="4906" spans="2:16">
      <c r="B4906" s="93"/>
      <c r="C4906" s="93"/>
      <c r="D4906" s="93"/>
      <c r="F4906" s="93"/>
      <c r="H4906" s="93"/>
      <c r="J4906" s="93"/>
      <c r="L4906" s="93"/>
      <c r="N4906" s="93"/>
      <c r="P4906" s="93"/>
    </row>
    <row r="4907" spans="2:16">
      <c r="B4907" s="93"/>
      <c r="C4907" s="93"/>
      <c r="D4907" s="93"/>
      <c r="F4907" s="93"/>
      <c r="H4907" s="93"/>
      <c r="J4907" s="93"/>
      <c r="L4907" s="93"/>
      <c r="N4907" s="93"/>
      <c r="P4907" s="93"/>
    </row>
    <row r="4908" spans="2:16">
      <c r="B4908" s="93"/>
      <c r="C4908" s="93"/>
      <c r="D4908" s="93"/>
      <c r="F4908" s="93"/>
      <c r="H4908" s="93"/>
      <c r="J4908" s="93"/>
      <c r="L4908" s="93"/>
      <c r="N4908" s="93"/>
      <c r="P4908" s="93"/>
    </row>
    <row r="4909" spans="2:16">
      <c r="B4909" s="93"/>
      <c r="C4909" s="93"/>
      <c r="D4909" s="93"/>
      <c r="F4909" s="93"/>
      <c r="H4909" s="93"/>
      <c r="J4909" s="93"/>
      <c r="L4909" s="93"/>
      <c r="N4909" s="93"/>
      <c r="P4909" s="93"/>
    </row>
    <row r="4910" spans="2:16">
      <c r="B4910" s="93"/>
      <c r="C4910" s="93"/>
      <c r="D4910" s="93"/>
      <c r="F4910" s="93"/>
      <c r="H4910" s="93"/>
      <c r="J4910" s="93"/>
      <c r="L4910" s="93"/>
      <c r="N4910" s="93"/>
      <c r="P4910" s="93"/>
    </row>
    <row r="4911" spans="2:16">
      <c r="B4911" s="93"/>
      <c r="C4911" s="93"/>
      <c r="D4911" s="93"/>
      <c r="F4911" s="93"/>
      <c r="H4911" s="93"/>
      <c r="J4911" s="93"/>
      <c r="L4911" s="93"/>
      <c r="N4911" s="93"/>
      <c r="P4911" s="93"/>
    </row>
    <row r="4912" spans="2:16">
      <c r="B4912" s="93"/>
      <c r="C4912" s="93"/>
      <c r="D4912" s="93"/>
      <c r="F4912" s="93"/>
      <c r="H4912" s="93"/>
      <c r="J4912" s="93"/>
      <c r="L4912" s="93"/>
      <c r="N4912" s="93"/>
      <c r="P4912" s="93"/>
    </row>
    <row r="4913" spans="2:16">
      <c r="B4913" s="93"/>
      <c r="C4913" s="93"/>
      <c r="D4913" s="93"/>
      <c r="F4913" s="93"/>
      <c r="H4913" s="93"/>
      <c r="J4913" s="93"/>
      <c r="L4913" s="93"/>
      <c r="N4913" s="93"/>
      <c r="P4913" s="93"/>
    </row>
    <row r="4914" spans="2:16">
      <c r="B4914" s="93"/>
      <c r="C4914" s="93"/>
      <c r="D4914" s="93"/>
      <c r="F4914" s="93"/>
      <c r="H4914" s="93"/>
      <c r="J4914" s="93"/>
      <c r="L4914" s="93"/>
      <c r="N4914" s="93"/>
      <c r="P4914" s="93"/>
    </row>
    <row r="4915" spans="2:16">
      <c r="B4915" s="93"/>
      <c r="C4915" s="93"/>
      <c r="D4915" s="93"/>
      <c r="F4915" s="93"/>
      <c r="H4915" s="93"/>
      <c r="J4915" s="93"/>
      <c r="L4915" s="93"/>
      <c r="N4915" s="93"/>
      <c r="P4915" s="93"/>
    </row>
    <row r="4916" spans="2:16">
      <c r="B4916" s="93"/>
      <c r="C4916" s="93"/>
      <c r="D4916" s="93"/>
      <c r="F4916" s="93"/>
      <c r="H4916" s="93"/>
      <c r="J4916" s="93"/>
      <c r="L4916" s="93"/>
      <c r="N4916" s="93"/>
      <c r="P4916" s="93"/>
    </row>
    <row r="4917" spans="2:16">
      <c r="B4917" s="93"/>
      <c r="C4917" s="93"/>
      <c r="D4917" s="93"/>
      <c r="F4917" s="93"/>
      <c r="H4917" s="93"/>
      <c r="J4917" s="93"/>
      <c r="L4917" s="93"/>
      <c r="N4917" s="93"/>
      <c r="P4917" s="93"/>
    </row>
    <row r="4918" spans="2:16">
      <c r="B4918" s="93"/>
      <c r="C4918" s="93"/>
      <c r="D4918" s="93"/>
      <c r="F4918" s="93"/>
      <c r="H4918" s="93"/>
      <c r="J4918" s="93"/>
      <c r="L4918" s="93"/>
      <c r="N4918" s="93"/>
      <c r="P4918" s="93"/>
    </row>
    <row r="4919" spans="2:16">
      <c r="B4919" s="93"/>
      <c r="C4919" s="93"/>
      <c r="D4919" s="93"/>
      <c r="F4919" s="93"/>
      <c r="H4919" s="93"/>
      <c r="J4919" s="93"/>
      <c r="L4919" s="93"/>
      <c r="N4919" s="93"/>
      <c r="P4919" s="93"/>
    </row>
    <row r="4920" spans="2:16">
      <c r="B4920" s="93"/>
      <c r="C4920" s="93"/>
      <c r="D4920" s="93"/>
      <c r="F4920" s="93"/>
      <c r="H4920" s="93"/>
      <c r="J4920" s="93"/>
      <c r="L4920" s="93"/>
      <c r="N4920" s="93"/>
      <c r="P4920" s="93"/>
    </row>
    <row r="4921" spans="2:16">
      <c r="B4921" s="93"/>
      <c r="C4921" s="93"/>
      <c r="D4921" s="93"/>
      <c r="F4921" s="93"/>
      <c r="H4921" s="93"/>
      <c r="J4921" s="93"/>
      <c r="L4921" s="93"/>
      <c r="N4921" s="93"/>
      <c r="P4921" s="93"/>
    </row>
    <row r="4922" spans="2:16">
      <c r="B4922" s="93"/>
      <c r="C4922" s="93"/>
      <c r="D4922" s="93"/>
      <c r="F4922" s="93"/>
      <c r="H4922" s="93"/>
      <c r="J4922" s="93"/>
      <c r="L4922" s="93"/>
      <c r="N4922" s="93"/>
      <c r="P4922" s="93"/>
    </row>
    <row r="4923" spans="2:16">
      <c r="B4923" s="93"/>
      <c r="C4923" s="93"/>
      <c r="D4923" s="93"/>
      <c r="F4923" s="93"/>
      <c r="H4923" s="93"/>
      <c r="J4923" s="93"/>
      <c r="L4923" s="93"/>
      <c r="N4923" s="93"/>
      <c r="P4923" s="93"/>
    </row>
    <row r="4924" spans="2:16">
      <c r="B4924" s="93"/>
      <c r="C4924" s="93"/>
      <c r="D4924" s="93"/>
      <c r="F4924" s="93"/>
      <c r="H4924" s="93"/>
      <c r="J4924" s="93"/>
      <c r="L4924" s="93"/>
      <c r="N4924" s="93"/>
      <c r="P4924" s="93"/>
    </row>
    <row r="4925" spans="2:16">
      <c r="B4925" s="93"/>
      <c r="C4925" s="93"/>
      <c r="D4925" s="93"/>
      <c r="F4925" s="93"/>
      <c r="H4925" s="93"/>
      <c r="J4925" s="93"/>
      <c r="L4925" s="93"/>
      <c r="N4925" s="93"/>
      <c r="P4925" s="93"/>
    </row>
    <row r="4926" spans="2:16">
      <c r="B4926" s="93"/>
      <c r="C4926" s="93"/>
      <c r="D4926" s="93"/>
      <c r="F4926" s="93"/>
      <c r="H4926" s="93"/>
      <c r="J4926" s="93"/>
      <c r="L4926" s="93"/>
      <c r="N4926" s="93"/>
      <c r="P4926" s="93"/>
    </row>
    <row r="4927" spans="2:16">
      <c r="B4927" s="93"/>
      <c r="C4927" s="93"/>
      <c r="D4927" s="93"/>
      <c r="F4927" s="93"/>
      <c r="H4927" s="93"/>
      <c r="J4927" s="93"/>
      <c r="L4927" s="93"/>
      <c r="N4927" s="93"/>
      <c r="P4927" s="93"/>
    </row>
    <row r="4928" spans="2:16">
      <c r="B4928" s="93"/>
      <c r="C4928" s="93"/>
      <c r="D4928" s="93"/>
      <c r="F4928" s="93"/>
      <c r="H4928" s="93"/>
      <c r="J4928" s="93"/>
      <c r="L4928" s="93"/>
      <c r="N4928" s="93"/>
      <c r="P4928" s="93"/>
    </row>
    <row r="4929" spans="2:16">
      <c r="B4929" s="93"/>
      <c r="C4929" s="93"/>
      <c r="D4929" s="93"/>
      <c r="F4929" s="93"/>
      <c r="H4929" s="93"/>
      <c r="J4929" s="93"/>
      <c r="L4929" s="93"/>
      <c r="N4929" s="93"/>
      <c r="P4929" s="93"/>
    </row>
    <row r="4930" spans="2:16">
      <c r="B4930" s="93"/>
      <c r="C4930" s="93"/>
      <c r="D4930" s="93"/>
      <c r="F4930" s="93"/>
      <c r="H4930" s="93"/>
      <c r="J4930" s="93"/>
      <c r="L4930" s="93"/>
      <c r="N4930" s="93"/>
      <c r="P4930" s="93"/>
    </row>
    <row r="4931" spans="2:16">
      <c r="B4931" s="93"/>
      <c r="C4931" s="93"/>
      <c r="D4931" s="93"/>
      <c r="F4931" s="93"/>
      <c r="H4931" s="93"/>
      <c r="J4931" s="93"/>
      <c r="L4931" s="93"/>
      <c r="N4931" s="93"/>
      <c r="P4931" s="93"/>
    </row>
    <row r="4932" spans="2:16">
      <c r="B4932" s="93"/>
      <c r="C4932" s="93"/>
      <c r="D4932" s="93"/>
      <c r="F4932" s="93"/>
      <c r="H4932" s="93"/>
      <c r="J4932" s="93"/>
      <c r="L4932" s="93"/>
      <c r="N4932" s="93"/>
      <c r="P4932" s="93"/>
    </row>
    <row r="4933" spans="2:16">
      <c r="B4933" s="93"/>
      <c r="C4933" s="93"/>
      <c r="D4933" s="93"/>
      <c r="F4933" s="93"/>
      <c r="H4933" s="93"/>
      <c r="J4933" s="93"/>
      <c r="L4933" s="93"/>
      <c r="N4933" s="93"/>
      <c r="P4933" s="93"/>
    </row>
    <row r="4934" spans="2:16">
      <c r="B4934" s="93"/>
      <c r="C4934" s="93"/>
      <c r="D4934" s="93"/>
      <c r="F4934" s="93"/>
      <c r="H4934" s="93"/>
      <c r="J4934" s="93"/>
      <c r="L4934" s="93"/>
      <c r="N4934" s="93"/>
      <c r="P4934" s="93"/>
    </row>
    <row r="4935" spans="2:16">
      <c r="B4935" s="93"/>
      <c r="C4935" s="93"/>
      <c r="D4935" s="93"/>
      <c r="F4935" s="93"/>
      <c r="H4935" s="93"/>
      <c r="J4935" s="93"/>
      <c r="L4935" s="93"/>
      <c r="N4935" s="93"/>
      <c r="P4935" s="93"/>
    </row>
    <row r="4936" spans="2:16">
      <c r="B4936" s="93"/>
      <c r="C4936" s="93"/>
      <c r="D4936" s="93"/>
      <c r="F4936" s="93"/>
      <c r="H4936" s="93"/>
      <c r="J4936" s="93"/>
      <c r="L4936" s="93"/>
      <c r="N4936" s="93"/>
      <c r="P4936" s="93"/>
    </row>
    <row r="4937" spans="2:16">
      <c r="B4937" s="93"/>
      <c r="C4937" s="93"/>
      <c r="D4937" s="93"/>
      <c r="F4937" s="93"/>
      <c r="H4937" s="93"/>
      <c r="J4937" s="93"/>
      <c r="L4937" s="93"/>
      <c r="N4937" s="93"/>
      <c r="P4937" s="93"/>
    </row>
    <row r="4938" spans="2:16">
      <c r="B4938" s="93"/>
      <c r="C4938" s="93"/>
      <c r="D4938" s="93"/>
      <c r="F4938" s="93"/>
      <c r="H4938" s="93"/>
      <c r="J4938" s="93"/>
      <c r="L4938" s="93"/>
      <c r="N4938" s="93"/>
      <c r="P4938" s="93"/>
    </row>
    <row r="4939" spans="2:16">
      <c r="B4939" s="93"/>
      <c r="C4939" s="93"/>
      <c r="D4939" s="93"/>
      <c r="F4939" s="93"/>
      <c r="H4939" s="93"/>
      <c r="J4939" s="93"/>
      <c r="L4939" s="93"/>
      <c r="N4939" s="93"/>
      <c r="P4939" s="93"/>
    </row>
    <row r="4940" spans="2:16">
      <c r="B4940" s="93"/>
      <c r="C4940" s="93"/>
      <c r="D4940" s="93"/>
      <c r="F4940" s="93"/>
      <c r="H4940" s="93"/>
      <c r="J4940" s="93"/>
      <c r="L4940" s="93"/>
      <c r="N4940" s="93"/>
      <c r="P4940" s="93"/>
    </row>
    <row r="4941" spans="2:16">
      <c r="B4941" s="93"/>
      <c r="C4941" s="93"/>
      <c r="D4941" s="93"/>
      <c r="F4941" s="93"/>
      <c r="H4941" s="93"/>
      <c r="J4941" s="93"/>
      <c r="L4941" s="93"/>
      <c r="N4941" s="93"/>
      <c r="P4941" s="93"/>
    </row>
    <row r="4942" spans="2:16">
      <c r="B4942" s="93"/>
      <c r="C4942" s="93"/>
      <c r="D4942" s="93"/>
      <c r="F4942" s="93"/>
      <c r="H4942" s="93"/>
      <c r="J4942" s="93"/>
      <c r="L4942" s="93"/>
      <c r="N4942" s="93"/>
      <c r="P4942" s="93"/>
    </row>
    <row r="4943" spans="2:16">
      <c r="B4943" s="93"/>
      <c r="C4943" s="93"/>
      <c r="D4943" s="93"/>
      <c r="F4943" s="93"/>
      <c r="H4943" s="93"/>
      <c r="J4943" s="93"/>
      <c r="L4943" s="93"/>
      <c r="N4943" s="93"/>
      <c r="P4943" s="93"/>
    </row>
    <row r="4944" spans="2:16">
      <c r="B4944" s="93"/>
      <c r="C4944" s="93"/>
      <c r="D4944" s="93"/>
      <c r="F4944" s="93"/>
      <c r="H4944" s="93"/>
      <c r="J4944" s="93"/>
      <c r="L4944" s="93"/>
      <c r="N4944" s="93"/>
      <c r="P4944" s="93"/>
    </row>
    <row r="4945" spans="2:16">
      <c r="B4945" s="93"/>
      <c r="C4945" s="93"/>
      <c r="D4945" s="93"/>
      <c r="F4945" s="93"/>
      <c r="H4945" s="93"/>
      <c r="J4945" s="93"/>
      <c r="L4945" s="93"/>
      <c r="N4945" s="93"/>
      <c r="P4945" s="93"/>
    </row>
    <row r="4946" spans="2:16">
      <c r="B4946" s="93"/>
      <c r="C4946" s="93"/>
      <c r="D4946" s="93"/>
      <c r="F4946" s="93"/>
      <c r="H4946" s="93"/>
      <c r="J4946" s="93"/>
      <c r="L4946" s="93"/>
      <c r="N4946" s="93"/>
      <c r="P4946" s="93"/>
    </row>
    <row r="4947" spans="2:16">
      <c r="B4947" s="93"/>
      <c r="C4947" s="93"/>
      <c r="D4947" s="93"/>
      <c r="F4947" s="93"/>
      <c r="H4947" s="93"/>
      <c r="J4947" s="93"/>
      <c r="L4947" s="93"/>
      <c r="N4947" s="93"/>
      <c r="P4947" s="93"/>
    </row>
    <row r="4948" spans="2:16">
      <c r="B4948" s="93"/>
      <c r="C4948" s="93"/>
      <c r="D4948" s="93"/>
      <c r="F4948" s="93"/>
      <c r="H4948" s="93"/>
      <c r="J4948" s="93"/>
      <c r="L4948" s="93"/>
      <c r="N4948" s="93"/>
      <c r="P4948" s="93"/>
    </row>
    <row r="4949" spans="2:16">
      <c r="B4949" s="93"/>
      <c r="C4949" s="93"/>
      <c r="D4949" s="93"/>
      <c r="F4949" s="93"/>
      <c r="H4949" s="93"/>
      <c r="J4949" s="93"/>
      <c r="L4949" s="93"/>
      <c r="N4949" s="93"/>
      <c r="P4949" s="93"/>
    </row>
    <row r="4950" spans="2:16">
      <c r="B4950" s="93"/>
      <c r="C4950" s="93"/>
      <c r="D4950" s="93"/>
      <c r="F4950" s="93"/>
      <c r="H4950" s="93"/>
      <c r="J4950" s="93"/>
      <c r="L4950" s="93"/>
      <c r="N4950" s="93"/>
      <c r="P4950" s="93"/>
    </row>
    <row r="4951" spans="2:16">
      <c r="B4951" s="93"/>
      <c r="C4951" s="93"/>
      <c r="D4951" s="93"/>
      <c r="F4951" s="93"/>
      <c r="H4951" s="93"/>
      <c r="J4951" s="93"/>
      <c r="L4951" s="93"/>
      <c r="N4951" s="93"/>
      <c r="P4951" s="93"/>
    </row>
    <row r="4952" spans="2:16">
      <c r="B4952" s="93"/>
      <c r="C4952" s="93"/>
      <c r="D4952" s="93"/>
      <c r="F4952" s="93"/>
      <c r="H4952" s="93"/>
      <c r="J4952" s="93"/>
      <c r="L4952" s="93"/>
      <c r="N4952" s="93"/>
      <c r="P4952" s="93"/>
    </row>
    <row r="4953" spans="2:16">
      <c r="B4953" s="93"/>
      <c r="C4953" s="93"/>
      <c r="D4953" s="93"/>
      <c r="F4953" s="93"/>
      <c r="H4953" s="93"/>
      <c r="J4953" s="93"/>
      <c r="L4953" s="93"/>
      <c r="N4953" s="93"/>
      <c r="P4953" s="93"/>
    </row>
    <row r="4954" spans="2:16">
      <c r="B4954" s="93"/>
      <c r="C4954" s="93"/>
      <c r="D4954" s="93"/>
      <c r="F4954" s="93"/>
      <c r="H4954" s="93"/>
      <c r="J4954" s="93"/>
      <c r="L4954" s="93"/>
      <c r="N4954" s="93"/>
      <c r="P4954" s="93"/>
    </row>
    <row r="4955" spans="2:16">
      <c r="B4955" s="93"/>
      <c r="C4955" s="93"/>
      <c r="D4955" s="93"/>
      <c r="F4955" s="93"/>
      <c r="H4955" s="93"/>
      <c r="J4955" s="93"/>
      <c r="L4955" s="93"/>
      <c r="N4955" s="93"/>
      <c r="P4955" s="93"/>
    </row>
    <row r="4956" spans="2:16">
      <c r="B4956" s="93"/>
      <c r="C4956" s="93"/>
      <c r="D4956" s="93"/>
      <c r="F4956" s="93"/>
      <c r="H4956" s="93"/>
      <c r="J4956" s="93"/>
      <c r="L4956" s="93"/>
      <c r="N4956" s="93"/>
      <c r="P4956" s="93"/>
    </row>
    <row r="4957" spans="2:16">
      <c r="B4957" s="93"/>
      <c r="C4957" s="93"/>
      <c r="D4957" s="93"/>
      <c r="F4957" s="93"/>
      <c r="H4957" s="93"/>
      <c r="J4957" s="93"/>
      <c r="L4957" s="93"/>
      <c r="N4957" s="93"/>
      <c r="P4957" s="93"/>
    </row>
    <row r="4958" spans="2:16">
      <c r="B4958" s="93"/>
      <c r="C4958" s="93"/>
      <c r="D4958" s="93"/>
      <c r="F4958" s="93"/>
      <c r="H4958" s="93"/>
      <c r="J4958" s="93"/>
      <c r="L4958" s="93"/>
      <c r="N4958" s="93"/>
      <c r="P4958" s="93"/>
    </row>
    <row r="4959" spans="2:16">
      <c r="B4959" s="93"/>
      <c r="C4959" s="93"/>
      <c r="D4959" s="93"/>
      <c r="F4959" s="93"/>
      <c r="H4959" s="93"/>
      <c r="J4959" s="93"/>
      <c r="L4959" s="93"/>
      <c r="N4959" s="93"/>
      <c r="P4959" s="93"/>
    </row>
    <row r="4960" spans="2:16">
      <c r="B4960" s="93"/>
      <c r="C4960" s="93"/>
      <c r="D4960" s="93"/>
      <c r="F4960" s="93"/>
      <c r="H4960" s="93"/>
      <c r="J4960" s="93"/>
      <c r="L4960" s="93"/>
      <c r="N4960" s="93"/>
      <c r="P4960" s="93"/>
    </row>
    <row r="4961" spans="2:16">
      <c r="B4961" s="93"/>
      <c r="C4961" s="93"/>
      <c r="D4961" s="93"/>
      <c r="F4961" s="93"/>
      <c r="H4961" s="93"/>
      <c r="J4961" s="93"/>
      <c r="L4961" s="93"/>
      <c r="N4961" s="93"/>
      <c r="P4961" s="93"/>
    </row>
    <row r="4962" spans="2:16">
      <c r="B4962" s="93"/>
      <c r="C4962" s="93"/>
      <c r="D4962" s="93"/>
      <c r="F4962" s="93"/>
      <c r="H4962" s="93"/>
      <c r="J4962" s="93"/>
      <c r="L4962" s="93"/>
      <c r="N4962" s="93"/>
      <c r="P4962" s="93"/>
    </row>
    <row r="4963" spans="2:16">
      <c r="B4963" s="93"/>
      <c r="C4963" s="93"/>
      <c r="D4963" s="93"/>
      <c r="F4963" s="93"/>
      <c r="H4963" s="93"/>
      <c r="J4963" s="93"/>
      <c r="L4963" s="93"/>
      <c r="N4963" s="93"/>
      <c r="P4963" s="93"/>
    </row>
    <row r="4964" spans="2:16">
      <c r="B4964" s="93"/>
      <c r="C4964" s="93"/>
      <c r="D4964" s="93"/>
      <c r="F4964" s="93"/>
      <c r="H4964" s="93"/>
      <c r="J4964" s="93"/>
      <c r="L4964" s="93"/>
      <c r="N4964" s="93"/>
      <c r="P4964" s="93"/>
    </row>
    <row r="4965" spans="2:16">
      <c r="B4965" s="93"/>
      <c r="C4965" s="93"/>
      <c r="D4965" s="93"/>
      <c r="F4965" s="93"/>
      <c r="H4965" s="93"/>
      <c r="J4965" s="93"/>
      <c r="L4965" s="93"/>
      <c r="N4965" s="93"/>
      <c r="P4965" s="93"/>
    </row>
    <row r="4966" spans="2:16">
      <c r="B4966" s="93"/>
      <c r="C4966" s="93"/>
      <c r="D4966" s="93"/>
      <c r="F4966" s="93"/>
      <c r="H4966" s="93"/>
      <c r="J4966" s="93"/>
      <c r="L4966" s="93"/>
      <c r="N4966" s="93"/>
      <c r="P4966" s="93"/>
    </row>
    <row r="4967" spans="2:16">
      <c r="B4967" s="93"/>
      <c r="C4967" s="93"/>
      <c r="D4967" s="93"/>
      <c r="F4967" s="93"/>
      <c r="H4967" s="93"/>
      <c r="J4967" s="93"/>
      <c r="L4967" s="93"/>
      <c r="N4967" s="93"/>
      <c r="P4967" s="93"/>
    </row>
    <row r="4968" spans="2:16">
      <c r="B4968" s="93"/>
      <c r="C4968" s="93"/>
      <c r="D4968" s="93"/>
      <c r="F4968" s="93"/>
      <c r="H4968" s="93"/>
      <c r="J4968" s="93"/>
      <c r="L4968" s="93"/>
      <c r="N4968" s="93"/>
      <c r="P4968" s="93"/>
    </row>
    <row r="4969" spans="2:16">
      <c r="B4969" s="93"/>
      <c r="C4969" s="93"/>
      <c r="D4969" s="93"/>
      <c r="F4969" s="93"/>
      <c r="H4969" s="93"/>
      <c r="J4969" s="93"/>
      <c r="L4969" s="93"/>
      <c r="N4969" s="93"/>
      <c r="P4969" s="93"/>
    </row>
    <row r="4970" spans="2:16">
      <c r="B4970" s="93"/>
      <c r="C4970" s="93"/>
      <c r="D4970" s="93"/>
      <c r="F4970" s="93"/>
      <c r="H4970" s="93"/>
      <c r="J4970" s="93"/>
      <c r="L4970" s="93"/>
      <c r="N4970" s="93"/>
      <c r="P4970" s="93"/>
    </row>
    <row r="4971" spans="2:16">
      <c r="B4971" s="93"/>
      <c r="C4971" s="93"/>
      <c r="D4971" s="93"/>
      <c r="F4971" s="93"/>
      <c r="H4971" s="93"/>
      <c r="J4971" s="93"/>
      <c r="L4971" s="93"/>
      <c r="N4971" s="93"/>
      <c r="P4971" s="93"/>
    </row>
    <row r="4972" spans="2:16">
      <c r="B4972" s="93"/>
      <c r="C4972" s="93"/>
      <c r="D4972" s="93"/>
      <c r="F4972" s="93"/>
      <c r="H4972" s="93"/>
      <c r="J4972" s="93"/>
      <c r="L4972" s="93"/>
      <c r="N4972" s="93"/>
      <c r="P4972" s="93"/>
    </row>
    <row r="4973" spans="2:16">
      <c r="B4973" s="93"/>
      <c r="C4973" s="93"/>
      <c r="D4973" s="93"/>
      <c r="F4973" s="93"/>
      <c r="H4973" s="93"/>
      <c r="J4973" s="93"/>
      <c r="L4973" s="93"/>
      <c r="N4973" s="93"/>
      <c r="P4973" s="93"/>
    </row>
    <row r="4974" spans="2:16">
      <c r="B4974" s="93"/>
      <c r="C4974" s="93"/>
      <c r="D4974" s="93"/>
      <c r="F4974" s="93"/>
      <c r="H4974" s="93"/>
      <c r="J4974" s="93"/>
      <c r="L4974" s="93"/>
      <c r="N4974" s="93"/>
      <c r="P4974" s="93"/>
    </row>
    <row r="4975" spans="2:16">
      <c r="B4975" s="93"/>
      <c r="C4975" s="93"/>
      <c r="D4975" s="93"/>
      <c r="F4975" s="93"/>
      <c r="H4975" s="93"/>
      <c r="J4975" s="93"/>
      <c r="L4975" s="93"/>
      <c r="N4975" s="93"/>
      <c r="P4975" s="93"/>
    </row>
    <row r="4976" spans="2:16">
      <c r="B4976" s="93"/>
      <c r="C4976" s="93"/>
      <c r="D4976" s="93"/>
      <c r="F4976" s="93"/>
      <c r="H4976" s="93"/>
      <c r="J4976" s="93"/>
      <c r="L4976" s="93"/>
      <c r="N4976" s="93"/>
      <c r="P4976" s="93"/>
    </row>
    <row r="4977" spans="2:16">
      <c r="B4977" s="93"/>
      <c r="C4977" s="93"/>
      <c r="D4977" s="93"/>
      <c r="F4977" s="93"/>
      <c r="H4977" s="93"/>
      <c r="J4977" s="93"/>
      <c r="L4977" s="93"/>
      <c r="N4977" s="93"/>
      <c r="P4977" s="93"/>
    </row>
    <row r="4978" spans="2:16">
      <c r="B4978" s="93"/>
      <c r="C4978" s="93"/>
      <c r="D4978" s="93"/>
      <c r="F4978" s="93"/>
      <c r="H4978" s="93"/>
      <c r="J4978" s="93"/>
      <c r="L4978" s="93"/>
      <c r="N4978" s="93"/>
      <c r="P4978" s="93"/>
    </row>
    <row r="4979" spans="2:16">
      <c r="B4979" s="93"/>
      <c r="C4979" s="93"/>
      <c r="D4979" s="93"/>
      <c r="F4979" s="93"/>
      <c r="H4979" s="93"/>
      <c r="J4979" s="93"/>
      <c r="L4979" s="93"/>
      <c r="N4979" s="93"/>
      <c r="P4979" s="93"/>
    </row>
    <row r="4980" spans="2:16">
      <c r="B4980" s="93"/>
      <c r="C4980" s="93"/>
      <c r="D4980" s="93"/>
      <c r="F4980" s="93"/>
      <c r="H4980" s="93"/>
      <c r="J4980" s="93"/>
      <c r="L4980" s="93"/>
      <c r="N4980" s="93"/>
      <c r="P4980" s="93"/>
    </row>
    <row r="4981" spans="2:16">
      <c r="B4981" s="93"/>
      <c r="C4981" s="93"/>
      <c r="D4981" s="93"/>
      <c r="F4981" s="93"/>
      <c r="H4981" s="93"/>
      <c r="J4981" s="93"/>
      <c r="L4981" s="93"/>
      <c r="N4981" s="93"/>
      <c r="P4981" s="93"/>
    </row>
    <row r="4982" spans="2:16">
      <c r="B4982" s="93"/>
      <c r="C4982" s="93"/>
      <c r="D4982" s="93"/>
      <c r="F4982" s="93"/>
      <c r="H4982" s="93"/>
      <c r="J4982" s="93"/>
      <c r="L4982" s="93"/>
      <c r="N4982" s="93"/>
      <c r="P4982" s="93"/>
    </row>
    <row r="4983" spans="2:16">
      <c r="B4983" s="93"/>
      <c r="C4983" s="93"/>
      <c r="D4983" s="93"/>
      <c r="F4983" s="93"/>
      <c r="H4983" s="93"/>
      <c r="J4983" s="93"/>
      <c r="L4983" s="93"/>
      <c r="N4983" s="93"/>
      <c r="P4983" s="93"/>
    </row>
    <row r="4984" spans="2:16">
      <c r="B4984" s="93"/>
      <c r="C4984" s="93"/>
      <c r="D4984" s="93"/>
      <c r="F4984" s="93"/>
      <c r="H4984" s="93"/>
      <c r="J4984" s="93"/>
      <c r="L4984" s="93"/>
      <c r="N4984" s="93"/>
      <c r="P4984" s="93"/>
    </row>
    <row r="4985" spans="2:16">
      <c r="B4985" s="93"/>
      <c r="C4985" s="93"/>
      <c r="D4985" s="93"/>
      <c r="F4985" s="93"/>
      <c r="H4985" s="93"/>
      <c r="J4985" s="93"/>
      <c r="L4985" s="93"/>
      <c r="N4985" s="93"/>
      <c r="P4985" s="93"/>
    </row>
    <row r="4986" spans="2:16">
      <c r="B4986" s="93"/>
      <c r="C4986" s="93"/>
      <c r="D4986" s="93"/>
      <c r="F4986" s="93"/>
      <c r="H4986" s="93"/>
      <c r="J4986" s="93"/>
      <c r="L4986" s="93"/>
      <c r="N4986" s="93"/>
      <c r="P4986" s="93"/>
    </row>
    <row r="4987" spans="2:16">
      <c r="B4987" s="93"/>
      <c r="C4987" s="93"/>
      <c r="D4987" s="93"/>
      <c r="F4987" s="93"/>
      <c r="H4987" s="93"/>
      <c r="J4987" s="93"/>
      <c r="L4987" s="93"/>
      <c r="N4987" s="93"/>
      <c r="P4987" s="93"/>
    </row>
    <row r="4988" spans="2:16">
      <c r="B4988" s="93"/>
      <c r="C4988" s="93"/>
      <c r="D4988" s="93"/>
      <c r="F4988" s="93"/>
      <c r="H4988" s="93"/>
      <c r="J4988" s="93"/>
      <c r="L4988" s="93"/>
      <c r="N4988" s="93"/>
      <c r="P4988" s="93"/>
    </row>
    <row r="4989" spans="2:16">
      <c r="B4989" s="93"/>
      <c r="C4989" s="93"/>
      <c r="D4989" s="93"/>
      <c r="F4989" s="93"/>
      <c r="H4989" s="93"/>
      <c r="J4989" s="93"/>
      <c r="L4989" s="93"/>
      <c r="N4989" s="93"/>
      <c r="P4989" s="93"/>
    </row>
    <row r="4990" spans="2:16">
      <c r="B4990" s="93"/>
      <c r="C4990" s="93"/>
      <c r="D4990" s="93"/>
      <c r="F4990" s="93"/>
      <c r="H4990" s="93"/>
      <c r="J4990" s="93"/>
      <c r="L4990" s="93"/>
      <c r="N4990" s="93"/>
      <c r="P4990" s="93"/>
    </row>
    <row r="4991" spans="2:16">
      <c r="B4991" s="93"/>
      <c r="C4991" s="93"/>
      <c r="D4991" s="93"/>
      <c r="F4991" s="93"/>
      <c r="H4991" s="93"/>
      <c r="J4991" s="93"/>
      <c r="L4991" s="93"/>
      <c r="N4991" s="93"/>
      <c r="P4991" s="93"/>
    </row>
    <row r="4992" spans="2:16">
      <c r="B4992" s="93"/>
      <c r="C4992" s="93"/>
      <c r="D4992" s="93"/>
      <c r="F4992" s="93"/>
      <c r="H4992" s="93"/>
      <c r="J4992" s="93"/>
      <c r="L4992" s="93"/>
      <c r="N4992" s="93"/>
      <c r="P4992" s="93"/>
    </row>
    <row r="4993" spans="2:16">
      <c r="B4993" s="93"/>
      <c r="C4993" s="93"/>
      <c r="D4993" s="93"/>
      <c r="F4993" s="93"/>
      <c r="H4993" s="93"/>
      <c r="J4993" s="93"/>
      <c r="L4993" s="93"/>
      <c r="N4993" s="93"/>
      <c r="P4993" s="93"/>
    </row>
    <row r="4994" spans="2:16">
      <c r="B4994" s="93"/>
      <c r="C4994" s="93"/>
      <c r="D4994" s="93"/>
      <c r="F4994" s="93"/>
      <c r="H4994" s="93"/>
      <c r="J4994" s="93"/>
      <c r="L4994" s="93"/>
      <c r="N4994" s="93"/>
      <c r="P4994" s="93"/>
    </row>
    <row r="4995" spans="2:16">
      <c r="B4995" s="93"/>
      <c r="C4995" s="93"/>
      <c r="D4995" s="93"/>
      <c r="F4995" s="93"/>
      <c r="H4995" s="93"/>
      <c r="J4995" s="93"/>
      <c r="L4995" s="93"/>
      <c r="N4995" s="93"/>
      <c r="P4995" s="93"/>
    </row>
    <row r="4996" spans="2:16">
      <c r="B4996" s="93"/>
      <c r="C4996" s="93"/>
      <c r="D4996" s="93"/>
      <c r="F4996" s="93"/>
      <c r="H4996" s="93"/>
      <c r="J4996" s="93"/>
      <c r="L4996" s="93"/>
      <c r="N4996" s="93"/>
      <c r="P4996" s="93"/>
    </row>
    <row r="4997" spans="2:16">
      <c r="B4997" s="93"/>
      <c r="C4997" s="93"/>
      <c r="D4997" s="93"/>
      <c r="F4997" s="93"/>
      <c r="H4997" s="93"/>
      <c r="J4997" s="93"/>
      <c r="L4997" s="93"/>
      <c r="N4997" s="93"/>
      <c r="P4997" s="93"/>
    </row>
    <row r="4998" spans="2:16">
      <c r="B4998" s="93"/>
      <c r="C4998" s="93"/>
      <c r="D4998" s="93"/>
      <c r="F4998" s="93"/>
      <c r="H4998" s="93"/>
      <c r="J4998" s="93"/>
      <c r="L4998" s="93"/>
      <c r="N4998" s="93"/>
      <c r="P4998" s="93"/>
    </row>
    <row r="4999" spans="2:16">
      <c r="B4999" s="93"/>
      <c r="C4999" s="93"/>
      <c r="D4999" s="93"/>
      <c r="F4999" s="93"/>
      <c r="H4999" s="93"/>
      <c r="J4999" s="93"/>
      <c r="L4999" s="93"/>
      <c r="N4999" s="93"/>
      <c r="P4999" s="93"/>
    </row>
    <row r="5000" spans="2:16">
      <c r="B5000" s="93"/>
      <c r="C5000" s="93"/>
      <c r="D5000" s="93"/>
      <c r="F5000" s="93"/>
      <c r="H5000" s="93"/>
      <c r="J5000" s="93"/>
      <c r="L5000" s="93"/>
      <c r="N5000" s="93"/>
      <c r="P5000" s="93"/>
    </row>
    <row r="5001" spans="2:16">
      <c r="B5001" s="93"/>
      <c r="C5001" s="93"/>
      <c r="D5001" s="93"/>
      <c r="F5001" s="93"/>
      <c r="H5001" s="93"/>
      <c r="J5001" s="93"/>
      <c r="L5001" s="93"/>
      <c r="N5001" s="93"/>
      <c r="P5001" s="93"/>
    </row>
    <row r="5002" spans="2:16">
      <c r="B5002" s="93"/>
      <c r="C5002" s="93"/>
      <c r="D5002" s="93"/>
      <c r="F5002" s="93"/>
      <c r="H5002" s="93"/>
      <c r="J5002" s="93"/>
      <c r="L5002" s="93"/>
      <c r="N5002" s="93"/>
      <c r="P5002" s="93"/>
    </row>
    <row r="5003" spans="2:16">
      <c r="B5003" s="93"/>
      <c r="C5003" s="93"/>
      <c r="D5003" s="93"/>
      <c r="F5003" s="93"/>
      <c r="H5003" s="93"/>
      <c r="J5003" s="93"/>
      <c r="L5003" s="93"/>
      <c r="N5003" s="93"/>
      <c r="P5003" s="93"/>
    </row>
    <row r="5004" spans="2:16">
      <c r="B5004" s="93"/>
      <c r="C5004" s="93"/>
      <c r="D5004" s="93"/>
      <c r="F5004" s="93"/>
      <c r="H5004" s="93"/>
      <c r="J5004" s="93"/>
      <c r="L5004" s="93"/>
      <c r="N5004" s="93"/>
      <c r="P5004" s="93"/>
    </row>
    <row r="5005" spans="2:16">
      <c r="B5005" s="93"/>
      <c r="C5005" s="93"/>
      <c r="D5005" s="93"/>
      <c r="F5005" s="93"/>
      <c r="H5005" s="93"/>
      <c r="J5005" s="93"/>
      <c r="L5005" s="93"/>
      <c r="N5005" s="93"/>
      <c r="P5005" s="93"/>
    </row>
    <row r="5006" spans="2:16">
      <c r="B5006" s="93"/>
      <c r="C5006" s="93"/>
      <c r="D5006" s="93"/>
      <c r="F5006" s="93"/>
      <c r="H5006" s="93"/>
      <c r="J5006" s="93"/>
      <c r="L5006" s="93"/>
      <c r="N5006" s="93"/>
      <c r="P5006" s="93"/>
    </row>
    <row r="5007" spans="2:16">
      <c r="B5007" s="93"/>
      <c r="C5007" s="93"/>
      <c r="D5007" s="93"/>
      <c r="F5007" s="93"/>
      <c r="H5007" s="93"/>
      <c r="J5007" s="93"/>
      <c r="L5007" s="93"/>
      <c r="N5007" s="93"/>
      <c r="P5007" s="93"/>
    </row>
    <row r="5008" spans="2:16">
      <c r="B5008" s="93"/>
      <c r="C5008" s="93"/>
      <c r="D5008" s="93"/>
      <c r="F5008" s="93"/>
      <c r="H5008" s="93"/>
      <c r="J5008" s="93"/>
      <c r="L5008" s="93"/>
      <c r="N5008" s="93"/>
      <c r="P5008" s="93"/>
    </row>
    <row r="5009" spans="2:16">
      <c r="B5009" s="93"/>
      <c r="C5009" s="93"/>
      <c r="D5009" s="93"/>
      <c r="F5009" s="93"/>
      <c r="H5009" s="93"/>
      <c r="J5009" s="93"/>
      <c r="L5009" s="93"/>
      <c r="N5009" s="93"/>
      <c r="P5009" s="93"/>
    </row>
    <row r="5010" spans="2:16">
      <c r="B5010" s="93"/>
      <c r="C5010" s="93"/>
      <c r="D5010" s="93"/>
      <c r="F5010" s="93"/>
      <c r="H5010" s="93"/>
      <c r="J5010" s="93"/>
      <c r="L5010" s="93"/>
      <c r="N5010" s="93"/>
      <c r="P5010" s="93"/>
    </row>
    <row r="5011" spans="2:16">
      <c r="B5011" s="93"/>
      <c r="C5011" s="93"/>
      <c r="D5011" s="93"/>
      <c r="F5011" s="93"/>
      <c r="H5011" s="93"/>
      <c r="J5011" s="93"/>
      <c r="L5011" s="93"/>
      <c r="N5011" s="93"/>
      <c r="P5011" s="93"/>
    </row>
    <row r="5012" spans="2:16">
      <c r="B5012" s="93"/>
      <c r="C5012" s="93"/>
      <c r="D5012" s="93"/>
      <c r="F5012" s="93"/>
      <c r="H5012" s="93"/>
      <c r="J5012" s="93"/>
      <c r="L5012" s="93"/>
      <c r="N5012" s="93"/>
      <c r="P5012" s="93"/>
    </row>
    <row r="5013" spans="2:16">
      <c r="B5013" s="93"/>
      <c r="C5013" s="93"/>
      <c r="D5013" s="93"/>
      <c r="F5013" s="93"/>
      <c r="H5013" s="93"/>
      <c r="J5013" s="93"/>
      <c r="L5013" s="93"/>
      <c r="N5013" s="93"/>
      <c r="P5013" s="93"/>
    </row>
    <row r="5014" spans="2:16">
      <c r="B5014" s="93"/>
      <c r="C5014" s="93"/>
      <c r="D5014" s="93"/>
      <c r="F5014" s="93"/>
      <c r="H5014" s="93"/>
      <c r="J5014" s="93"/>
      <c r="L5014" s="93"/>
      <c r="N5014" s="93"/>
      <c r="P5014" s="93"/>
    </row>
    <row r="5015" spans="2:16">
      <c r="B5015" s="93"/>
      <c r="C5015" s="93"/>
      <c r="D5015" s="93"/>
      <c r="F5015" s="93"/>
      <c r="H5015" s="93"/>
      <c r="J5015" s="93"/>
      <c r="L5015" s="93"/>
      <c r="N5015" s="93"/>
      <c r="P5015" s="93"/>
    </row>
    <row r="5016" spans="2:16">
      <c r="B5016" s="93"/>
      <c r="C5016" s="93"/>
      <c r="D5016" s="93"/>
      <c r="F5016" s="93"/>
      <c r="H5016" s="93"/>
      <c r="J5016" s="93"/>
      <c r="L5016" s="93"/>
      <c r="N5016" s="93"/>
      <c r="P5016" s="93"/>
    </row>
    <row r="5017" spans="2:16">
      <c r="B5017" s="93"/>
      <c r="C5017" s="93"/>
      <c r="D5017" s="93"/>
      <c r="F5017" s="93"/>
      <c r="H5017" s="93"/>
      <c r="J5017" s="93"/>
      <c r="L5017" s="93"/>
      <c r="N5017" s="93"/>
      <c r="P5017" s="93"/>
    </row>
    <row r="5018" spans="2:16">
      <c r="B5018" s="93"/>
      <c r="C5018" s="93"/>
      <c r="D5018" s="93"/>
      <c r="F5018" s="93"/>
      <c r="H5018" s="93"/>
      <c r="J5018" s="93"/>
      <c r="L5018" s="93"/>
      <c r="N5018" s="93"/>
      <c r="P5018" s="93"/>
    </row>
    <row r="5019" spans="2:16">
      <c r="B5019" s="93"/>
      <c r="C5019" s="93"/>
      <c r="D5019" s="93"/>
      <c r="F5019" s="93"/>
      <c r="H5019" s="93"/>
      <c r="J5019" s="93"/>
      <c r="L5019" s="93"/>
      <c r="N5019" s="93"/>
      <c r="P5019" s="93"/>
    </row>
    <row r="5020" spans="2:16">
      <c r="B5020" s="93"/>
      <c r="C5020" s="93"/>
      <c r="D5020" s="93"/>
      <c r="F5020" s="93"/>
      <c r="H5020" s="93"/>
      <c r="J5020" s="93"/>
      <c r="L5020" s="93"/>
      <c r="N5020" s="93"/>
      <c r="P5020" s="93"/>
    </row>
    <row r="5021" spans="2:16">
      <c r="B5021" s="93"/>
      <c r="C5021" s="93"/>
      <c r="D5021" s="93"/>
      <c r="F5021" s="93"/>
      <c r="H5021" s="93"/>
      <c r="J5021" s="93"/>
      <c r="L5021" s="93"/>
      <c r="N5021" s="93"/>
      <c r="P5021" s="93"/>
    </row>
    <row r="5022" spans="2:16">
      <c r="B5022" s="93"/>
      <c r="C5022" s="93"/>
      <c r="D5022" s="93"/>
      <c r="F5022" s="93"/>
      <c r="H5022" s="93"/>
      <c r="J5022" s="93"/>
      <c r="L5022" s="93"/>
      <c r="N5022" s="93"/>
      <c r="P5022" s="93"/>
    </row>
    <row r="5023" spans="2:16">
      <c r="B5023" s="93"/>
      <c r="C5023" s="93"/>
      <c r="D5023" s="93"/>
      <c r="F5023" s="93"/>
      <c r="H5023" s="93"/>
      <c r="J5023" s="93"/>
      <c r="L5023" s="93"/>
      <c r="N5023" s="93"/>
      <c r="P5023" s="93"/>
    </row>
    <row r="5024" spans="2:16">
      <c r="B5024" s="93"/>
      <c r="C5024" s="93"/>
      <c r="D5024" s="93"/>
      <c r="F5024" s="93"/>
      <c r="H5024" s="93"/>
      <c r="J5024" s="93"/>
      <c r="L5024" s="93"/>
      <c r="N5024" s="93"/>
      <c r="P5024" s="93"/>
    </row>
    <row r="5025" spans="2:16">
      <c r="B5025" s="93"/>
      <c r="C5025" s="93"/>
      <c r="D5025" s="93"/>
      <c r="F5025" s="93"/>
      <c r="H5025" s="93"/>
      <c r="J5025" s="93"/>
      <c r="L5025" s="93"/>
      <c r="N5025" s="93"/>
      <c r="P5025" s="93"/>
    </row>
    <row r="5026" spans="2:16">
      <c r="B5026" s="93"/>
      <c r="C5026" s="93"/>
      <c r="D5026" s="93"/>
      <c r="F5026" s="93"/>
      <c r="H5026" s="93"/>
      <c r="J5026" s="93"/>
      <c r="L5026" s="93"/>
      <c r="N5026" s="93"/>
      <c r="P5026" s="93"/>
    </row>
    <row r="5027" spans="2:16">
      <c r="B5027" s="93"/>
      <c r="C5027" s="93"/>
      <c r="D5027" s="93"/>
      <c r="F5027" s="93"/>
      <c r="H5027" s="93"/>
      <c r="J5027" s="93"/>
      <c r="L5027" s="93"/>
      <c r="N5027" s="93"/>
      <c r="P5027" s="93"/>
    </row>
    <row r="5028" spans="2:16">
      <c r="B5028" s="93"/>
      <c r="C5028" s="93"/>
      <c r="D5028" s="93"/>
      <c r="F5028" s="93"/>
      <c r="H5028" s="93"/>
      <c r="J5028" s="93"/>
      <c r="L5028" s="93"/>
      <c r="N5028" s="93"/>
      <c r="P5028" s="93"/>
    </row>
    <row r="5029" spans="2:16">
      <c r="B5029" s="93"/>
      <c r="C5029" s="93"/>
      <c r="D5029" s="93"/>
      <c r="F5029" s="93"/>
      <c r="H5029" s="93"/>
      <c r="J5029" s="93"/>
      <c r="L5029" s="93"/>
      <c r="N5029" s="93"/>
      <c r="P5029" s="93"/>
    </row>
    <row r="5030" spans="2:16">
      <c r="B5030" s="93"/>
      <c r="C5030" s="93"/>
      <c r="D5030" s="93"/>
      <c r="F5030" s="93"/>
      <c r="H5030" s="93"/>
      <c r="J5030" s="93"/>
      <c r="L5030" s="93"/>
      <c r="N5030" s="93"/>
      <c r="P5030" s="93"/>
    </row>
    <row r="5031" spans="2:16">
      <c r="B5031" s="93"/>
      <c r="C5031" s="93"/>
      <c r="D5031" s="93"/>
      <c r="F5031" s="93"/>
      <c r="H5031" s="93"/>
      <c r="J5031" s="93"/>
      <c r="L5031" s="93"/>
      <c r="N5031" s="93"/>
      <c r="P5031" s="93"/>
    </row>
    <row r="5032" spans="2:16">
      <c r="B5032" s="93"/>
      <c r="C5032" s="93"/>
      <c r="D5032" s="93"/>
      <c r="F5032" s="93"/>
      <c r="H5032" s="93"/>
      <c r="J5032" s="93"/>
      <c r="L5032" s="93"/>
      <c r="N5032" s="93"/>
      <c r="P5032" s="93"/>
    </row>
    <row r="5033" spans="2:16">
      <c r="B5033" s="93"/>
      <c r="C5033" s="93"/>
      <c r="D5033" s="93"/>
      <c r="F5033" s="93"/>
      <c r="H5033" s="93"/>
      <c r="J5033" s="93"/>
      <c r="L5033" s="93"/>
      <c r="N5033" s="93"/>
      <c r="P5033" s="93"/>
    </row>
    <row r="5034" spans="2:16">
      <c r="B5034" s="93"/>
      <c r="C5034" s="93"/>
      <c r="D5034" s="93"/>
      <c r="F5034" s="93"/>
      <c r="H5034" s="93"/>
      <c r="J5034" s="93"/>
      <c r="L5034" s="93"/>
      <c r="N5034" s="93"/>
      <c r="P5034" s="93"/>
    </row>
    <row r="5035" spans="2:16">
      <c r="B5035" s="93"/>
      <c r="C5035" s="93"/>
      <c r="D5035" s="93"/>
      <c r="F5035" s="93"/>
      <c r="H5035" s="93"/>
      <c r="J5035" s="93"/>
      <c r="L5035" s="93"/>
      <c r="N5035" s="93"/>
      <c r="P5035" s="93"/>
    </row>
    <row r="5036" spans="2:16">
      <c r="B5036" s="93"/>
      <c r="C5036" s="93"/>
      <c r="D5036" s="93"/>
      <c r="F5036" s="93"/>
      <c r="H5036" s="93"/>
      <c r="J5036" s="93"/>
      <c r="L5036" s="93"/>
      <c r="N5036" s="93"/>
      <c r="P5036" s="93"/>
    </row>
    <row r="5037" spans="2:16">
      <c r="B5037" s="93"/>
      <c r="C5037" s="93"/>
      <c r="D5037" s="93"/>
      <c r="F5037" s="93"/>
      <c r="H5037" s="93"/>
      <c r="J5037" s="93"/>
      <c r="L5037" s="93"/>
      <c r="N5037" s="93"/>
      <c r="P5037" s="93"/>
    </row>
    <row r="5038" spans="2:16">
      <c r="B5038" s="93"/>
      <c r="C5038" s="93"/>
      <c r="D5038" s="93"/>
      <c r="F5038" s="93"/>
      <c r="H5038" s="93"/>
      <c r="J5038" s="93"/>
      <c r="L5038" s="93"/>
      <c r="N5038" s="93"/>
      <c r="P5038" s="93"/>
    </row>
    <row r="5039" spans="2:16">
      <c r="B5039" s="93"/>
      <c r="C5039" s="93"/>
      <c r="D5039" s="93"/>
      <c r="F5039" s="93"/>
      <c r="H5039" s="93"/>
      <c r="J5039" s="93"/>
      <c r="L5039" s="93"/>
      <c r="N5039" s="93"/>
      <c r="P5039" s="93"/>
    </row>
    <row r="5040" spans="2:16">
      <c r="B5040" s="93"/>
      <c r="C5040" s="93"/>
      <c r="D5040" s="93"/>
      <c r="F5040" s="93"/>
      <c r="H5040" s="93"/>
      <c r="J5040" s="93"/>
      <c r="L5040" s="93"/>
      <c r="N5040" s="93"/>
      <c r="P5040" s="93"/>
    </row>
    <row r="5041" spans="2:16">
      <c r="B5041" s="93"/>
      <c r="C5041" s="93"/>
      <c r="D5041" s="93"/>
      <c r="F5041" s="93"/>
      <c r="H5041" s="93"/>
      <c r="J5041" s="93"/>
      <c r="L5041" s="93"/>
      <c r="N5041" s="93"/>
      <c r="P5041" s="93"/>
    </row>
    <row r="5042" spans="2:16">
      <c r="B5042" s="93"/>
      <c r="C5042" s="93"/>
      <c r="D5042" s="93"/>
      <c r="F5042" s="93"/>
      <c r="H5042" s="93"/>
      <c r="J5042" s="93"/>
      <c r="L5042" s="93"/>
      <c r="N5042" s="93"/>
      <c r="P5042" s="93"/>
    </row>
    <row r="5043" spans="2:16">
      <c r="B5043" s="93"/>
      <c r="C5043" s="93"/>
      <c r="D5043" s="93"/>
      <c r="F5043" s="93"/>
      <c r="H5043" s="93"/>
      <c r="J5043" s="93"/>
      <c r="L5043" s="93"/>
      <c r="N5043" s="93"/>
      <c r="P5043" s="93"/>
    </row>
    <row r="5044" spans="2:16">
      <c r="B5044" s="93"/>
      <c r="C5044" s="93"/>
      <c r="D5044" s="93"/>
      <c r="F5044" s="93"/>
      <c r="H5044" s="93"/>
      <c r="J5044" s="93"/>
      <c r="L5044" s="93"/>
      <c r="N5044" s="93"/>
      <c r="P5044" s="93"/>
    </row>
    <row r="5045" spans="2:16">
      <c r="B5045" s="93"/>
      <c r="C5045" s="93"/>
      <c r="D5045" s="93"/>
      <c r="F5045" s="93"/>
      <c r="H5045" s="93"/>
      <c r="J5045" s="93"/>
      <c r="L5045" s="93"/>
      <c r="N5045" s="93"/>
      <c r="P5045" s="93"/>
    </row>
    <row r="5046" spans="2:16">
      <c r="B5046" s="93"/>
      <c r="C5046" s="93"/>
      <c r="D5046" s="93"/>
      <c r="F5046" s="93"/>
      <c r="H5046" s="93"/>
      <c r="J5046" s="93"/>
      <c r="L5046" s="93"/>
      <c r="N5046" s="93"/>
      <c r="P5046" s="93"/>
    </row>
    <row r="5047" spans="2:16">
      <c r="B5047" s="93"/>
      <c r="C5047" s="93"/>
      <c r="D5047" s="93"/>
      <c r="F5047" s="93"/>
      <c r="H5047" s="93"/>
      <c r="J5047" s="93"/>
      <c r="L5047" s="93"/>
      <c r="N5047" s="93"/>
      <c r="P5047" s="93"/>
    </row>
    <row r="5048" spans="2:16">
      <c r="B5048" s="93"/>
      <c r="C5048" s="93"/>
      <c r="D5048" s="93"/>
      <c r="F5048" s="93"/>
      <c r="H5048" s="93"/>
      <c r="J5048" s="93"/>
      <c r="L5048" s="93"/>
      <c r="N5048" s="93"/>
      <c r="P5048" s="93"/>
    </row>
    <row r="5049" spans="2:16">
      <c r="B5049" s="93"/>
      <c r="C5049" s="93"/>
      <c r="D5049" s="93"/>
      <c r="F5049" s="93"/>
      <c r="H5049" s="93"/>
      <c r="J5049" s="93"/>
      <c r="L5049" s="93"/>
      <c r="N5049" s="93"/>
      <c r="P5049" s="93"/>
    </row>
    <row r="5050" spans="2:16">
      <c r="B5050" s="93"/>
      <c r="C5050" s="93"/>
      <c r="D5050" s="93"/>
      <c r="F5050" s="93"/>
      <c r="H5050" s="93"/>
      <c r="J5050" s="93"/>
      <c r="L5050" s="93"/>
      <c r="N5050" s="93"/>
      <c r="P5050" s="93"/>
    </row>
    <row r="5051" spans="2:16">
      <c r="B5051" s="93"/>
      <c r="C5051" s="93"/>
      <c r="D5051" s="93"/>
      <c r="F5051" s="93"/>
      <c r="H5051" s="93"/>
      <c r="J5051" s="93"/>
      <c r="L5051" s="93"/>
      <c r="N5051" s="93"/>
      <c r="P5051" s="93"/>
    </row>
    <row r="5052" spans="2:16">
      <c r="B5052" s="93"/>
      <c r="C5052" s="93"/>
      <c r="D5052" s="93"/>
      <c r="F5052" s="93"/>
      <c r="H5052" s="93"/>
      <c r="J5052" s="93"/>
      <c r="L5052" s="93"/>
      <c r="N5052" s="93"/>
      <c r="P5052" s="93"/>
    </row>
    <row r="5053" spans="2:16">
      <c r="B5053" s="93"/>
      <c r="C5053" s="93"/>
      <c r="D5053" s="93"/>
      <c r="F5053" s="93"/>
      <c r="H5053" s="93"/>
      <c r="J5053" s="93"/>
      <c r="L5053" s="93"/>
      <c r="N5053" s="93"/>
      <c r="P5053" s="93"/>
    </row>
    <row r="5054" spans="2:16">
      <c r="B5054" s="93"/>
      <c r="C5054" s="93"/>
      <c r="D5054" s="93"/>
      <c r="F5054" s="93"/>
      <c r="H5054" s="93"/>
      <c r="J5054" s="93"/>
      <c r="L5054" s="93"/>
      <c r="N5054" s="93"/>
      <c r="P5054" s="93"/>
    </row>
    <row r="5055" spans="2:16">
      <c r="B5055" s="93"/>
      <c r="C5055" s="93"/>
      <c r="D5055" s="93"/>
      <c r="F5055" s="93"/>
      <c r="H5055" s="93"/>
      <c r="J5055" s="93"/>
      <c r="L5055" s="93"/>
      <c r="N5055" s="93"/>
      <c r="P5055" s="93"/>
    </row>
    <row r="5056" spans="2:16">
      <c r="B5056" s="93"/>
      <c r="C5056" s="93"/>
      <c r="D5056" s="93"/>
      <c r="F5056" s="93"/>
      <c r="H5056" s="93"/>
      <c r="J5056" s="93"/>
      <c r="L5056" s="93"/>
      <c r="N5056" s="93"/>
      <c r="P5056" s="93"/>
    </row>
    <row r="5057" spans="2:16">
      <c r="B5057" s="93"/>
      <c r="C5057" s="93"/>
      <c r="D5057" s="93"/>
      <c r="F5057" s="93"/>
      <c r="H5057" s="93"/>
      <c r="J5057" s="93"/>
      <c r="L5057" s="93"/>
      <c r="N5057" s="93"/>
      <c r="P5057" s="93"/>
    </row>
    <row r="5058" spans="2:16">
      <c r="B5058" s="93"/>
      <c r="C5058" s="93"/>
      <c r="D5058" s="93"/>
      <c r="F5058" s="93"/>
      <c r="H5058" s="93"/>
      <c r="J5058" s="93"/>
      <c r="L5058" s="93"/>
      <c r="N5058" s="93"/>
      <c r="P5058" s="93"/>
    </row>
    <row r="5059" spans="2:16">
      <c r="B5059" s="93"/>
      <c r="C5059" s="93"/>
      <c r="D5059" s="93"/>
      <c r="F5059" s="93"/>
      <c r="H5059" s="93"/>
      <c r="J5059" s="93"/>
      <c r="L5059" s="93"/>
      <c r="N5059" s="93"/>
      <c r="P5059" s="93"/>
    </row>
    <row r="5060" spans="2:16">
      <c r="B5060" s="93"/>
      <c r="C5060" s="93"/>
      <c r="D5060" s="93"/>
      <c r="F5060" s="93"/>
      <c r="H5060" s="93"/>
      <c r="J5060" s="93"/>
      <c r="L5060" s="93"/>
      <c r="N5060" s="93"/>
      <c r="P5060" s="93"/>
    </row>
    <row r="5061" spans="2:16">
      <c r="B5061" s="93"/>
      <c r="C5061" s="93"/>
      <c r="D5061" s="93"/>
      <c r="F5061" s="93"/>
      <c r="H5061" s="93"/>
      <c r="J5061" s="93"/>
      <c r="L5061" s="93"/>
      <c r="N5061" s="93"/>
      <c r="P5061" s="93"/>
    </row>
    <row r="5062" spans="2:16">
      <c r="B5062" s="93"/>
      <c r="C5062" s="93"/>
      <c r="D5062" s="93"/>
      <c r="F5062" s="93"/>
      <c r="H5062" s="93"/>
      <c r="J5062" s="93"/>
      <c r="L5062" s="93"/>
      <c r="N5062" s="93"/>
      <c r="P5062" s="93"/>
    </row>
    <row r="5063" spans="2:16">
      <c r="B5063" s="93"/>
      <c r="C5063" s="93"/>
      <c r="D5063" s="93"/>
      <c r="F5063" s="93"/>
      <c r="H5063" s="93"/>
      <c r="J5063" s="93"/>
      <c r="L5063" s="93"/>
      <c r="N5063" s="93"/>
      <c r="P5063" s="93"/>
    </row>
    <row r="5064" spans="2:16">
      <c r="B5064" s="93"/>
      <c r="C5064" s="93"/>
      <c r="D5064" s="93"/>
      <c r="F5064" s="93"/>
      <c r="H5064" s="93"/>
      <c r="J5064" s="93"/>
      <c r="L5064" s="93"/>
      <c r="N5064" s="93"/>
      <c r="P5064" s="93"/>
    </row>
    <row r="5065" spans="2:16">
      <c r="B5065" s="93"/>
      <c r="C5065" s="93"/>
      <c r="D5065" s="93"/>
      <c r="F5065" s="93"/>
      <c r="H5065" s="93"/>
      <c r="J5065" s="93"/>
      <c r="L5065" s="93"/>
      <c r="N5065" s="93"/>
      <c r="P5065" s="93"/>
    </row>
    <row r="5066" spans="2:16">
      <c r="B5066" s="93"/>
      <c r="C5066" s="93"/>
      <c r="D5066" s="93"/>
      <c r="F5066" s="93"/>
      <c r="H5066" s="93"/>
      <c r="J5066" s="93"/>
      <c r="L5066" s="93"/>
      <c r="N5066" s="93"/>
      <c r="P5066" s="93"/>
    </row>
    <row r="5067" spans="2:16">
      <c r="B5067" s="93"/>
      <c r="C5067" s="93"/>
      <c r="D5067" s="93"/>
      <c r="F5067" s="93"/>
      <c r="H5067" s="93"/>
      <c r="J5067" s="93"/>
      <c r="L5067" s="93"/>
      <c r="N5067" s="93"/>
      <c r="P5067" s="93"/>
    </row>
    <row r="5068" spans="2:16">
      <c r="B5068" s="93"/>
      <c r="C5068" s="93"/>
      <c r="D5068" s="93"/>
      <c r="F5068" s="93"/>
      <c r="H5068" s="93"/>
      <c r="J5068" s="93"/>
      <c r="L5068" s="93"/>
      <c r="N5068" s="93"/>
      <c r="P5068" s="93"/>
    </row>
    <row r="5069" spans="2:16">
      <c r="B5069" s="93"/>
      <c r="C5069" s="93"/>
      <c r="D5069" s="93"/>
      <c r="F5069" s="93"/>
      <c r="H5069" s="93"/>
      <c r="J5069" s="93"/>
      <c r="L5069" s="93"/>
      <c r="N5069" s="93"/>
      <c r="P5069" s="93"/>
    </row>
    <row r="5070" spans="2:16">
      <c r="B5070" s="93"/>
      <c r="C5070" s="93"/>
      <c r="D5070" s="93"/>
      <c r="F5070" s="93"/>
      <c r="H5070" s="93"/>
      <c r="J5070" s="93"/>
      <c r="L5070" s="93"/>
      <c r="N5070" s="93"/>
      <c r="P5070" s="93"/>
    </row>
    <row r="5071" spans="2:16">
      <c r="B5071" s="93"/>
      <c r="C5071" s="93"/>
      <c r="D5071" s="93"/>
      <c r="F5071" s="93"/>
      <c r="H5071" s="93"/>
      <c r="J5071" s="93"/>
      <c r="L5071" s="93"/>
      <c r="N5071" s="93"/>
      <c r="P5071" s="93"/>
    </row>
    <row r="5072" spans="2:16">
      <c r="B5072" s="93"/>
      <c r="C5072" s="93"/>
      <c r="D5072" s="93"/>
      <c r="F5072" s="93"/>
      <c r="H5072" s="93"/>
      <c r="J5072" s="93"/>
      <c r="L5072" s="93"/>
      <c r="N5072" s="93"/>
      <c r="P5072" s="93"/>
    </row>
    <row r="5073" spans="2:16">
      <c r="B5073" s="93"/>
      <c r="C5073" s="93"/>
      <c r="D5073" s="93"/>
      <c r="F5073" s="93"/>
      <c r="H5073" s="93"/>
      <c r="J5073" s="93"/>
      <c r="L5073" s="93"/>
      <c r="N5073" s="93"/>
      <c r="P5073" s="93"/>
    </row>
    <row r="5074" spans="2:16">
      <c r="B5074" s="93"/>
      <c r="C5074" s="93"/>
      <c r="D5074" s="93"/>
      <c r="F5074" s="93"/>
      <c r="H5074" s="93"/>
      <c r="J5074" s="93"/>
      <c r="L5074" s="93"/>
      <c r="N5074" s="93"/>
      <c r="P5074" s="93"/>
    </row>
    <row r="5075" spans="2:16">
      <c r="B5075" s="93"/>
      <c r="C5075" s="93"/>
      <c r="D5075" s="93"/>
      <c r="F5075" s="93"/>
      <c r="H5075" s="93"/>
      <c r="J5075" s="93"/>
      <c r="L5075" s="93"/>
      <c r="N5075" s="93"/>
      <c r="P5075" s="93"/>
    </row>
    <row r="5076" spans="2:16">
      <c r="B5076" s="93"/>
      <c r="C5076" s="93"/>
      <c r="D5076" s="93"/>
      <c r="F5076" s="93"/>
      <c r="H5076" s="93"/>
      <c r="J5076" s="93"/>
      <c r="L5076" s="93"/>
      <c r="N5076" s="93"/>
      <c r="P5076" s="93"/>
    </row>
    <row r="5077" spans="2:16">
      <c r="B5077" s="93"/>
      <c r="C5077" s="93"/>
      <c r="D5077" s="93"/>
      <c r="F5077" s="93"/>
      <c r="H5077" s="93"/>
      <c r="J5077" s="93"/>
      <c r="L5077" s="93"/>
      <c r="N5077" s="93"/>
      <c r="P5077" s="93"/>
    </row>
    <row r="5078" spans="2:16">
      <c r="B5078" s="93"/>
      <c r="C5078" s="93"/>
      <c r="D5078" s="93"/>
      <c r="F5078" s="93"/>
      <c r="H5078" s="93"/>
      <c r="J5078" s="93"/>
      <c r="L5078" s="93"/>
      <c r="N5078" s="93"/>
      <c r="P5078" s="93"/>
    </row>
    <row r="5079" spans="2:16">
      <c r="B5079" s="93"/>
      <c r="C5079" s="93"/>
      <c r="D5079" s="93"/>
      <c r="F5079" s="93"/>
      <c r="H5079" s="93"/>
      <c r="J5079" s="93"/>
      <c r="L5079" s="93"/>
      <c r="N5079" s="93"/>
      <c r="P5079" s="93"/>
    </row>
    <row r="5080" spans="2:16">
      <c r="B5080" s="93"/>
      <c r="C5080" s="93"/>
      <c r="D5080" s="93"/>
      <c r="F5080" s="93"/>
      <c r="H5080" s="93"/>
      <c r="J5080" s="93"/>
      <c r="L5080" s="93"/>
      <c r="N5080" s="93"/>
      <c r="P5080" s="93"/>
    </row>
    <row r="5081" spans="2:16">
      <c r="B5081" s="93"/>
      <c r="C5081" s="93"/>
      <c r="D5081" s="93"/>
      <c r="F5081" s="93"/>
      <c r="H5081" s="93"/>
      <c r="J5081" s="93"/>
      <c r="L5081" s="93"/>
      <c r="N5081" s="93"/>
      <c r="P5081" s="93"/>
    </row>
    <row r="5082" spans="2:16">
      <c r="B5082" s="93"/>
      <c r="C5082" s="93"/>
      <c r="D5082" s="93"/>
      <c r="F5082" s="93"/>
      <c r="H5082" s="93"/>
      <c r="J5082" s="93"/>
      <c r="L5082" s="93"/>
      <c r="N5082" s="93"/>
      <c r="P5082" s="93"/>
    </row>
    <row r="5083" spans="2:16">
      <c r="B5083" s="93"/>
      <c r="C5083" s="93"/>
      <c r="D5083" s="93"/>
      <c r="F5083" s="93"/>
      <c r="H5083" s="93"/>
      <c r="J5083" s="93"/>
      <c r="L5083" s="93"/>
      <c r="N5083" s="93"/>
      <c r="P5083" s="93"/>
    </row>
    <row r="5084" spans="2:16">
      <c r="B5084" s="93"/>
      <c r="C5084" s="93"/>
      <c r="D5084" s="93"/>
      <c r="F5084" s="93"/>
      <c r="H5084" s="93"/>
      <c r="J5084" s="93"/>
      <c r="L5084" s="93"/>
      <c r="N5084" s="93"/>
      <c r="P5084" s="93"/>
    </row>
    <row r="5085" spans="2:16">
      <c r="B5085" s="93"/>
      <c r="C5085" s="93"/>
      <c r="D5085" s="93"/>
      <c r="F5085" s="93"/>
      <c r="H5085" s="93"/>
      <c r="J5085" s="93"/>
      <c r="L5085" s="93"/>
      <c r="N5085" s="93"/>
      <c r="P5085" s="93"/>
    </row>
    <row r="5086" spans="2:16">
      <c r="B5086" s="93"/>
      <c r="C5086" s="93"/>
      <c r="D5086" s="93"/>
      <c r="F5086" s="93"/>
      <c r="H5086" s="93"/>
      <c r="J5086" s="93"/>
      <c r="L5086" s="93"/>
      <c r="N5086" s="93"/>
      <c r="P5086" s="93"/>
    </row>
    <row r="5087" spans="2:16">
      <c r="B5087" s="93"/>
      <c r="C5087" s="93"/>
      <c r="D5087" s="93"/>
      <c r="F5087" s="93"/>
      <c r="H5087" s="93"/>
      <c r="J5087" s="93"/>
      <c r="L5087" s="93"/>
      <c r="N5087" s="93"/>
      <c r="P5087" s="93"/>
    </row>
    <row r="5088" spans="2:16">
      <c r="B5088" s="93"/>
      <c r="C5088" s="93"/>
      <c r="D5088" s="93"/>
      <c r="F5088" s="93"/>
      <c r="H5088" s="93"/>
      <c r="J5088" s="93"/>
      <c r="L5088" s="93"/>
      <c r="N5088" s="93"/>
      <c r="P5088" s="93"/>
    </row>
    <row r="5089" spans="2:16">
      <c r="B5089" s="93"/>
      <c r="C5089" s="93"/>
      <c r="D5089" s="93"/>
      <c r="F5089" s="93"/>
      <c r="H5089" s="93"/>
      <c r="J5089" s="93"/>
      <c r="L5089" s="93"/>
      <c r="N5089" s="93"/>
      <c r="P5089" s="93"/>
    </row>
    <row r="5090" spans="2:16">
      <c r="B5090" s="93"/>
      <c r="C5090" s="93"/>
      <c r="D5090" s="93"/>
      <c r="F5090" s="93"/>
      <c r="H5090" s="93"/>
      <c r="J5090" s="93"/>
      <c r="L5090" s="93"/>
      <c r="N5090" s="93"/>
      <c r="P5090" s="93"/>
    </row>
    <row r="5091" spans="2:16">
      <c r="B5091" s="93"/>
      <c r="C5091" s="93"/>
      <c r="D5091" s="93"/>
      <c r="F5091" s="93"/>
      <c r="H5091" s="93"/>
      <c r="J5091" s="93"/>
      <c r="L5091" s="93"/>
      <c r="N5091" s="93"/>
      <c r="P5091" s="93"/>
    </row>
    <row r="5092" spans="2:16">
      <c r="B5092" s="93"/>
      <c r="C5092" s="93"/>
      <c r="D5092" s="93"/>
      <c r="F5092" s="93"/>
      <c r="H5092" s="93"/>
      <c r="J5092" s="93"/>
      <c r="L5092" s="93"/>
      <c r="N5092" s="93"/>
      <c r="P5092" s="93"/>
    </row>
    <row r="5093" spans="2:16">
      <c r="B5093" s="93"/>
      <c r="C5093" s="93"/>
      <c r="D5093" s="93"/>
      <c r="F5093" s="93"/>
      <c r="H5093" s="93"/>
      <c r="J5093" s="93"/>
      <c r="L5093" s="93"/>
      <c r="N5093" s="93"/>
      <c r="P5093" s="93"/>
    </row>
    <row r="5094" spans="2:16">
      <c r="B5094" s="93"/>
      <c r="C5094" s="93"/>
      <c r="D5094" s="93"/>
      <c r="F5094" s="93"/>
      <c r="H5094" s="93"/>
      <c r="J5094" s="93"/>
      <c r="L5094" s="93"/>
      <c r="N5094" s="93"/>
      <c r="P5094" s="93"/>
    </row>
    <row r="5095" spans="2:16">
      <c r="B5095" s="93"/>
      <c r="C5095" s="93"/>
      <c r="D5095" s="93"/>
      <c r="F5095" s="93"/>
      <c r="H5095" s="93"/>
      <c r="J5095" s="93"/>
      <c r="L5095" s="93"/>
      <c r="N5095" s="93"/>
      <c r="P5095" s="93"/>
    </row>
    <row r="5096" spans="2:16">
      <c r="B5096" s="93"/>
      <c r="C5096" s="93"/>
      <c r="D5096" s="93"/>
      <c r="F5096" s="93"/>
      <c r="H5096" s="93"/>
      <c r="J5096" s="93"/>
      <c r="L5096" s="93"/>
      <c r="N5096" s="93"/>
      <c r="P5096" s="93"/>
    </row>
    <row r="5097" spans="2:16">
      <c r="B5097" s="93"/>
      <c r="C5097" s="93"/>
      <c r="D5097" s="93"/>
      <c r="F5097" s="93"/>
      <c r="H5097" s="93"/>
      <c r="J5097" s="93"/>
      <c r="L5097" s="93"/>
      <c r="N5097" s="93"/>
      <c r="P5097" s="93"/>
    </row>
    <row r="5098" spans="2:16">
      <c r="B5098" s="93"/>
      <c r="C5098" s="93"/>
      <c r="D5098" s="93"/>
      <c r="F5098" s="93"/>
      <c r="H5098" s="93"/>
      <c r="J5098" s="93"/>
      <c r="L5098" s="93"/>
      <c r="N5098" s="93"/>
      <c r="P5098" s="93"/>
    </row>
    <row r="5099" spans="2:16">
      <c r="B5099" s="93"/>
      <c r="C5099" s="93"/>
      <c r="D5099" s="93"/>
      <c r="F5099" s="93"/>
      <c r="H5099" s="93"/>
      <c r="J5099" s="93"/>
      <c r="L5099" s="93"/>
      <c r="N5099" s="93"/>
      <c r="P5099" s="93"/>
    </row>
    <row r="5100" spans="2:16">
      <c r="B5100" s="93"/>
      <c r="C5100" s="93"/>
      <c r="D5100" s="93"/>
      <c r="F5100" s="93"/>
      <c r="H5100" s="93"/>
      <c r="J5100" s="93"/>
      <c r="L5100" s="93"/>
      <c r="N5100" s="93"/>
      <c r="P5100" s="93"/>
    </row>
    <row r="5101" spans="2:16">
      <c r="B5101" s="93"/>
      <c r="C5101" s="93"/>
      <c r="D5101" s="93"/>
      <c r="F5101" s="93"/>
      <c r="H5101" s="93"/>
      <c r="J5101" s="93"/>
      <c r="L5101" s="93"/>
      <c r="N5101" s="93"/>
      <c r="P5101" s="93"/>
    </row>
    <row r="5102" spans="2:16">
      <c r="B5102" s="93"/>
      <c r="C5102" s="93"/>
      <c r="D5102" s="93"/>
      <c r="F5102" s="93"/>
      <c r="H5102" s="93"/>
      <c r="J5102" s="93"/>
      <c r="L5102" s="93"/>
      <c r="N5102" s="93"/>
      <c r="P5102" s="93"/>
    </row>
    <row r="5103" spans="2:16">
      <c r="B5103" s="93"/>
      <c r="C5103" s="93"/>
      <c r="D5103" s="93"/>
      <c r="F5103" s="93"/>
      <c r="H5103" s="93"/>
      <c r="J5103" s="93"/>
      <c r="L5103" s="93"/>
      <c r="N5103" s="93"/>
      <c r="P5103" s="93"/>
    </row>
    <row r="5104" spans="2:16">
      <c r="B5104" s="93"/>
      <c r="C5104" s="93"/>
      <c r="D5104" s="93"/>
      <c r="F5104" s="93"/>
      <c r="H5104" s="93"/>
      <c r="J5104" s="93"/>
      <c r="L5104" s="93"/>
      <c r="N5104" s="93"/>
      <c r="P5104" s="93"/>
    </row>
    <row r="5105" spans="2:16">
      <c r="B5105" s="93"/>
      <c r="C5105" s="93"/>
      <c r="D5105" s="93"/>
      <c r="F5105" s="93"/>
      <c r="H5105" s="93"/>
      <c r="J5105" s="93"/>
      <c r="L5105" s="93"/>
      <c r="N5105" s="93"/>
      <c r="P5105" s="93"/>
    </row>
    <row r="5106" spans="2:16">
      <c r="B5106" s="93"/>
      <c r="C5106" s="93"/>
      <c r="D5106" s="93"/>
      <c r="F5106" s="93"/>
      <c r="H5106" s="93"/>
      <c r="J5106" s="93"/>
      <c r="L5106" s="93"/>
      <c r="N5106" s="93"/>
      <c r="P5106" s="93"/>
    </row>
    <row r="5107" spans="2:16">
      <c r="B5107" s="93"/>
      <c r="C5107" s="93"/>
      <c r="D5107" s="93"/>
      <c r="F5107" s="93"/>
      <c r="H5107" s="93"/>
      <c r="J5107" s="93"/>
      <c r="L5107" s="93"/>
      <c r="N5107" s="93"/>
      <c r="P5107" s="93"/>
    </row>
    <row r="5108" spans="2:16">
      <c r="B5108" s="93"/>
      <c r="C5108" s="93"/>
      <c r="D5108" s="93"/>
      <c r="F5108" s="93"/>
      <c r="H5108" s="93"/>
      <c r="J5108" s="93"/>
      <c r="L5108" s="93"/>
      <c r="N5108" s="93"/>
      <c r="P5108" s="93"/>
    </row>
    <row r="5109" spans="2:16">
      <c r="B5109" s="93"/>
      <c r="C5109" s="93"/>
      <c r="D5109" s="93"/>
      <c r="F5109" s="93"/>
      <c r="H5109" s="93"/>
      <c r="J5109" s="93"/>
      <c r="L5109" s="93"/>
      <c r="N5109" s="93"/>
      <c r="P5109" s="93"/>
    </row>
    <row r="5110" spans="2:16">
      <c r="B5110" s="93"/>
      <c r="C5110" s="93"/>
      <c r="D5110" s="93"/>
      <c r="F5110" s="93"/>
      <c r="H5110" s="93"/>
      <c r="J5110" s="93"/>
      <c r="L5110" s="93"/>
      <c r="N5110" s="93"/>
      <c r="P5110" s="93"/>
    </row>
    <row r="5111" spans="2:16">
      <c r="B5111" s="93"/>
      <c r="C5111" s="93"/>
      <c r="D5111" s="93"/>
      <c r="F5111" s="93"/>
      <c r="H5111" s="93"/>
      <c r="J5111" s="93"/>
      <c r="L5111" s="93"/>
      <c r="N5111" s="93"/>
      <c r="P5111" s="93"/>
    </row>
    <row r="5112" spans="2:16">
      <c r="B5112" s="93"/>
      <c r="C5112" s="93"/>
      <c r="D5112" s="93"/>
      <c r="F5112" s="93"/>
      <c r="H5112" s="93"/>
      <c r="J5112" s="93"/>
      <c r="L5112" s="93"/>
      <c r="N5112" s="93"/>
      <c r="P5112" s="93"/>
    </row>
    <row r="5113" spans="2:16">
      <c r="B5113" s="93"/>
      <c r="C5113" s="93"/>
      <c r="D5113" s="93"/>
      <c r="F5113" s="93"/>
      <c r="H5113" s="93"/>
      <c r="J5113" s="93"/>
      <c r="L5113" s="93"/>
      <c r="N5113" s="93"/>
      <c r="P5113" s="93"/>
    </row>
    <row r="5114" spans="2:16">
      <c r="B5114" s="93"/>
      <c r="C5114" s="93"/>
      <c r="D5114" s="93"/>
      <c r="F5114" s="93"/>
      <c r="H5114" s="93"/>
      <c r="J5114" s="93"/>
      <c r="L5114" s="93"/>
      <c r="N5114" s="93"/>
      <c r="P5114" s="93"/>
    </row>
    <row r="5115" spans="2:16">
      <c r="B5115" s="93"/>
      <c r="C5115" s="93"/>
      <c r="D5115" s="93"/>
      <c r="F5115" s="93"/>
      <c r="H5115" s="93"/>
      <c r="J5115" s="93"/>
      <c r="L5115" s="93"/>
      <c r="N5115" s="93"/>
      <c r="P5115" s="93"/>
    </row>
    <row r="5116" spans="2:16">
      <c r="B5116" s="93"/>
      <c r="C5116" s="93"/>
      <c r="D5116" s="93"/>
      <c r="F5116" s="93"/>
      <c r="H5116" s="93"/>
      <c r="J5116" s="93"/>
      <c r="L5116" s="93"/>
      <c r="N5116" s="93"/>
      <c r="P5116" s="93"/>
    </row>
    <row r="5117" spans="2:16">
      <c r="B5117" s="93"/>
      <c r="C5117" s="93"/>
      <c r="D5117" s="93"/>
      <c r="F5117" s="93"/>
      <c r="H5117" s="93"/>
      <c r="J5117" s="93"/>
      <c r="L5117" s="93"/>
      <c r="N5117" s="93"/>
      <c r="P5117" s="93"/>
    </row>
    <row r="5118" spans="2:16">
      <c r="B5118" s="93"/>
      <c r="C5118" s="93"/>
      <c r="D5118" s="93"/>
      <c r="F5118" s="93"/>
      <c r="H5118" s="93"/>
      <c r="J5118" s="93"/>
      <c r="L5118" s="93"/>
      <c r="N5118" s="93"/>
      <c r="P5118" s="93"/>
    </row>
    <row r="5119" spans="2:16">
      <c r="B5119" s="93"/>
      <c r="C5119" s="93"/>
      <c r="D5119" s="93"/>
      <c r="F5119" s="93"/>
      <c r="H5119" s="93"/>
      <c r="J5119" s="93"/>
      <c r="L5119" s="93"/>
      <c r="N5119" s="93"/>
      <c r="P5119" s="93"/>
    </row>
    <row r="5120" spans="2:16">
      <c r="B5120" s="93"/>
      <c r="C5120" s="93"/>
      <c r="D5120" s="93"/>
      <c r="F5120" s="93"/>
      <c r="H5120" s="93"/>
      <c r="J5120" s="93"/>
      <c r="L5120" s="93"/>
      <c r="N5120" s="93"/>
      <c r="P5120" s="93"/>
    </row>
    <row r="5121" spans="2:16">
      <c r="B5121" s="93"/>
      <c r="C5121" s="93"/>
      <c r="D5121" s="93"/>
      <c r="F5121" s="93"/>
      <c r="H5121" s="93"/>
      <c r="J5121" s="93"/>
      <c r="L5121" s="93"/>
      <c r="N5121" s="93"/>
      <c r="P5121" s="93"/>
    </row>
    <row r="5122" spans="2:16">
      <c r="B5122" s="93"/>
      <c r="C5122" s="93"/>
      <c r="D5122" s="93"/>
      <c r="F5122" s="93"/>
      <c r="H5122" s="93"/>
      <c r="J5122" s="93"/>
      <c r="L5122" s="93"/>
      <c r="N5122" s="93"/>
      <c r="P5122" s="93"/>
    </row>
    <row r="5123" spans="2:16">
      <c r="B5123" s="93"/>
      <c r="C5123" s="93"/>
      <c r="D5123" s="93"/>
      <c r="F5123" s="93"/>
      <c r="H5123" s="93"/>
      <c r="J5123" s="93"/>
      <c r="L5123" s="93"/>
      <c r="N5123" s="93"/>
      <c r="P5123" s="93"/>
    </row>
    <row r="5124" spans="2:16">
      <c r="B5124" s="93"/>
      <c r="C5124" s="93"/>
      <c r="D5124" s="93"/>
      <c r="F5124" s="93"/>
      <c r="H5124" s="93"/>
      <c r="J5124" s="93"/>
      <c r="L5124" s="93"/>
      <c r="N5124" s="93"/>
      <c r="P5124" s="93"/>
    </row>
    <row r="5125" spans="2:16">
      <c r="B5125" s="93"/>
      <c r="C5125" s="93"/>
      <c r="D5125" s="93"/>
      <c r="F5125" s="93"/>
      <c r="H5125" s="93"/>
      <c r="J5125" s="93"/>
      <c r="L5125" s="93"/>
      <c r="N5125" s="93"/>
      <c r="P5125" s="93"/>
    </row>
    <row r="5126" spans="2:16">
      <c r="B5126" s="93"/>
      <c r="C5126" s="93"/>
      <c r="D5126" s="93"/>
      <c r="F5126" s="93"/>
      <c r="H5126" s="93"/>
      <c r="J5126" s="93"/>
      <c r="L5126" s="93"/>
      <c r="N5126" s="93"/>
      <c r="P5126" s="93"/>
    </row>
    <row r="5127" spans="2:16">
      <c r="B5127" s="93"/>
      <c r="C5127" s="93"/>
      <c r="D5127" s="93"/>
      <c r="F5127" s="93"/>
      <c r="H5127" s="93"/>
      <c r="J5127" s="93"/>
      <c r="L5127" s="93"/>
      <c r="N5127" s="93"/>
      <c r="P5127" s="93"/>
    </row>
    <row r="5128" spans="2:16">
      <c r="B5128" s="93"/>
      <c r="C5128" s="93"/>
      <c r="D5128" s="93"/>
      <c r="F5128" s="93"/>
      <c r="H5128" s="93"/>
      <c r="J5128" s="93"/>
      <c r="L5128" s="93"/>
      <c r="N5128" s="93"/>
      <c r="P5128" s="93"/>
    </row>
    <row r="5129" spans="2:16">
      <c r="B5129" s="93"/>
      <c r="C5129" s="93"/>
      <c r="D5129" s="93"/>
      <c r="F5129" s="93"/>
      <c r="H5129" s="93"/>
      <c r="J5129" s="93"/>
      <c r="L5129" s="93"/>
      <c r="N5129" s="93"/>
      <c r="P5129" s="93"/>
    </row>
    <row r="5130" spans="2:16">
      <c r="B5130" s="93"/>
      <c r="C5130" s="93"/>
      <c r="D5130" s="93"/>
      <c r="F5130" s="93"/>
      <c r="H5130" s="93"/>
      <c r="J5130" s="93"/>
      <c r="L5130" s="93"/>
      <c r="N5130" s="93"/>
      <c r="P5130" s="93"/>
    </row>
    <row r="5131" spans="2:16">
      <c r="B5131" s="93"/>
      <c r="C5131" s="93"/>
      <c r="D5131" s="93"/>
      <c r="F5131" s="93"/>
      <c r="H5131" s="93"/>
      <c r="J5131" s="93"/>
      <c r="L5131" s="93"/>
      <c r="N5131" s="93"/>
      <c r="P5131" s="93"/>
    </row>
    <row r="5132" spans="2:16">
      <c r="B5132" s="93"/>
      <c r="C5132" s="93"/>
      <c r="D5132" s="93"/>
      <c r="F5132" s="93"/>
      <c r="H5132" s="93"/>
      <c r="J5132" s="93"/>
      <c r="L5132" s="93"/>
      <c r="N5132" s="93"/>
      <c r="P5132" s="93"/>
    </row>
    <row r="5133" spans="2:16">
      <c r="B5133" s="93"/>
      <c r="C5133" s="93"/>
      <c r="D5133" s="93"/>
      <c r="F5133" s="93"/>
      <c r="H5133" s="93"/>
      <c r="J5133" s="93"/>
      <c r="L5133" s="93"/>
      <c r="N5133" s="93"/>
      <c r="P5133" s="93"/>
    </row>
    <row r="5134" spans="2:16">
      <c r="B5134" s="93"/>
      <c r="C5134" s="93"/>
      <c r="D5134" s="93"/>
      <c r="F5134" s="93"/>
      <c r="H5134" s="93"/>
      <c r="J5134" s="93"/>
      <c r="L5134" s="93"/>
      <c r="N5134" s="93"/>
      <c r="P5134" s="93"/>
    </row>
    <row r="5135" spans="2:16">
      <c r="B5135" s="93"/>
      <c r="C5135" s="93"/>
      <c r="D5135" s="93"/>
      <c r="F5135" s="93"/>
      <c r="H5135" s="93"/>
      <c r="J5135" s="93"/>
      <c r="L5135" s="93"/>
      <c r="N5135" s="93"/>
      <c r="P5135" s="93"/>
    </row>
    <row r="5136" spans="2:16">
      <c r="B5136" s="93"/>
      <c r="C5136" s="93"/>
      <c r="D5136" s="93"/>
      <c r="F5136" s="93"/>
      <c r="H5136" s="93"/>
      <c r="J5136" s="93"/>
      <c r="L5136" s="93"/>
      <c r="N5136" s="93"/>
      <c r="P5136" s="93"/>
    </row>
    <row r="5137" spans="2:16">
      <c r="B5137" s="93"/>
      <c r="C5137" s="93"/>
      <c r="D5137" s="93"/>
      <c r="F5137" s="93"/>
      <c r="H5137" s="93"/>
      <c r="J5137" s="93"/>
      <c r="L5137" s="93"/>
      <c r="N5137" s="93"/>
      <c r="P5137" s="93"/>
    </row>
    <row r="5138" spans="2:16">
      <c r="B5138" s="93"/>
      <c r="C5138" s="93"/>
      <c r="D5138" s="93"/>
      <c r="F5138" s="93"/>
      <c r="H5138" s="93"/>
      <c r="J5138" s="93"/>
      <c r="L5138" s="93"/>
      <c r="N5138" s="93"/>
      <c r="P5138" s="93"/>
    </row>
    <row r="5139" spans="2:16">
      <c r="B5139" s="93"/>
      <c r="C5139" s="93"/>
      <c r="D5139" s="93"/>
      <c r="F5139" s="93"/>
      <c r="H5139" s="93"/>
      <c r="J5139" s="93"/>
      <c r="L5139" s="93"/>
      <c r="N5139" s="93"/>
      <c r="P5139" s="93"/>
    </row>
    <row r="5140" spans="2:16">
      <c r="B5140" s="93"/>
      <c r="C5140" s="93"/>
      <c r="D5140" s="93"/>
      <c r="F5140" s="93"/>
      <c r="H5140" s="93"/>
      <c r="J5140" s="93"/>
      <c r="L5140" s="93"/>
      <c r="N5140" s="93"/>
      <c r="P5140" s="93"/>
    </row>
    <row r="5141" spans="2:16">
      <c r="B5141" s="93"/>
      <c r="C5141" s="93"/>
      <c r="D5141" s="93"/>
      <c r="F5141" s="93"/>
      <c r="H5141" s="93"/>
      <c r="J5141" s="93"/>
      <c r="L5141" s="93"/>
      <c r="N5141" s="93"/>
      <c r="P5141" s="93"/>
    </row>
    <row r="5142" spans="2:16">
      <c r="B5142" s="93"/>
      <c r="C5142" s="93"/>
      <c r="D5142" s="93"/>
      <c r="F5142" s="93"/>
      <c r="H5142" s="93"/>
      <c r="J5142" s="93"/>
      <c r="L5142" s="93"/>
      <c r="N5142" s="93"/>
      <c r="P5142" s="93"/>
    </row>
    <row r="5143" spans="2:16">
      <c r="B5143" s="93"/>
      <c r="C5143" s="93"/>
      <c r="D5143" s="93"/>
      <c r="F5143" s="93"/>
      <c r="H5143" s="93"/>
      <c r="J5143" s="93"/>
      <c r="L5143" s="93"/>
      <c r="N5143" s="93"/>
      <c r="P5143" s="93"/>
    </row>
    <row r="5144" spans="2:16">
      <c r="B5144" s="93"/>
      <c r="C5144" s="93"/>
      <c r="D5144" s="93"/>
      <c r="F5144" s="93"/>
      <c r="H5144" s="93"/>
      <c r="J5144" s="93"/>
      <c r="L5144" s="93"/>
      <c r="N5144" s="93"/>
      <c r="P5144" s="93"/>
    </row>
    <row r="5145" spans="2:16">
      <c r="B5145" s="93"/>
      <c r="C5145" s="93"/>
      <c r="D5145" s="93"/>
      <c r="F5145" s="93"/>
      <c r="H5145" s="93"/>
      <c r="J5145" s="93"/>
      <c r="L5145" s="93"/>
      <c r="N5145" s="93"/>
      <c r="P5145" s="93"/>
    </row>
    <row r="5146" spans="2:16">
      <c r="B5146" s="93"/>
      <c r="C5146" s="93"/>
      <c r="D5146" s="93"/>
      <c r="F5146" s="93"/>
      <c r="H5146" s="93"/>
      <c r="J5146" s="93"/>
      <c r="L5146" s="93"/>
      <c r="N5146" s="93"/>
      <c r="P5146" s="93"/>
    </row>
    <row r="5147" spans="2:16">
      <c r="B5147" s="93"/>
      <c r="C5147" s="93"/>
      <c r="D5147" s="93"/>
      <c r="F5147" s="93"/>
      <c r="H5147" s="93"/>
      <c r="J5147" s="93"/>
      <c r="L5147" s="93"/>
      <c r="N5147" s="93"/>
      <c r="P5147" s="93"/>
    </row>
    <row r="5148" spans="2:16">
      <c r="B5148" s="93"/>
      <c r="C5148" s="93"/>
      <c r="D5148" s="93"/>
      <c r="F5148" s="93"/>
      <c r="H5148" s="93"/>
      <c r="J5148" s="93"/>
      <c r="L5148" s="93"/>
      <c r="N5148" s="93"/>
      <c r="P5148" s="93"/>
    </row>
    <row r="5149" spans="2:16">
      <c r="B5149" s="93"/>
      <c r="C5149" s="93"/>
      <c r="D5149" s="93"/>
      <c r="F5149" s="93"/>
      <c r="H5149" s="93"/>
      <c r="J5149" s="93"/>
      <c r="L5149" s="93"/>
      <c r="N5149" s="93"/>
      <c r="P5149" s="93"/>
    </row>
    <row r="5150" spans="2:16">
      <c r="B5150" s="93"/>
      <c r="C5150" s="93"/>
      <c r="D5150" s="93"/>
      <c r="F5150" s="93"/>
      <c r="H5150" s="93"/>
      <c r="J5150" s="93"/>
      <c r="L5150" s="93"/>
      <c r="N5150" s="93"/>
      <c r="P5150" s="93"/>
    </row>
    <row r="5151" spans="2:16">
      <c r="B5151" s="93"/>
      <c r="C5151" s="93"/>
      <c r="D5151" s="93"/>
      <c r="F5151" s="93"/>
      <c r="H5151" s="93"/>
      <c r="J5151" s="93"/>
      <c r="L5151" s="93"/>
      <c r="N5151" s="93"/>
      <c r="P5151" s="93"/>
    </row>
    <row r="5152" spans="2:16">
      <c r="B5152" s="93"/>
      <c r="C5152" s="93"/>
      <c r="D5152" s="93"/>
      <c r="F5152" s="93"/>
      <c r="H5152" s="93"/>
      <c r="J5152" s="93"/>
      <c r="L5152" s="93"/>
      <c r="N5152" s="93"/>
      <c r="P5152" s="93"/>
    </row>
    <row r="5153" spans="2:16">
      <c r="B5153" s="93"/>
      <c r="C5153" s="93"/>
      <c r="D5153" s="93"/>
      <c r="F5153" s="93"/>
      <c r="H5153" s="93"/>
      <c r="J5153" s="93"/>
      <c r="L5153" s="93"/>
      <c r="N5153" s="93"/>
      <c r="P5153" s="93"/>
    </row>
    <row r="5154" spans="2:16">
      <c r="B5154" s="93"/>
      <c r="C5154" s="93"/>
      <c r="D5154" s="93"/>
      <c r="F5154" s="93"/>
      <c r="H5154" s="93"/>
      <c r="J5154" s="93"/>
      <c r="L5154" s="93"/>
      <c r="N5154" s="93"/>
      <c r="P5154" s="93"/>
    </row>
    <row r="5155" spans="2:16">
      <c r="B5155" s="93"/>
      <c r="C5155" s="93"/>
      <c r="D5155" s="93"/>
      <c r="F5155" s="93"/>
      <c r="H5155" s="93"/>
      <c r="J5155" s="93"/>
      <c r="L5155" s="93"/>
      <c r="N5155" s="93"/>
      <c r="P5155" s="93"/>
    </row>
    <row r="5156" spans="2:16">
      <c r="B5156" s="93"/>
      <c r="C5156" s="93"/>
      <c r="D5156" s="93"/>
      <c r="F5156" s="93"/>
      <c r="H5156" s="93"/>
      <c r="J5156" s="93"/>
      <c r="L5156" s="93"/>
      <c r="N5156" s="93"/>
      <c r="P5156" s="93"/>
    </row>
    <row r="5157" spans="2:16">
      <c r="B5157" s="93"/>
      <c r="C5157" s="93"/>
      <c r="D5157" s="93"/>
      <c r="F5157" s="93"/>
      <c r="H5157" s="93"/>
      <c r="J5157" s="93"/>
      <c r="L5157" s="93"/>
      <c r="N5157" s="93"/>
      <c r="P5157" s="93"/>
    </row>
    <row r="5158" spans="2:16">
      <c r="B5158" s="93"/>
      <c r="C5158" s="93"/>
      <c r="D5158" s="93"/>
      <c r="F5158" s="93"/>
      <c r="H5158" s="93"/>
      <c r="J5158" s="93"/>
      <c r="L5158" s="93"/>
      <c r="N5158" s="93"/>
      <c r="P5158" s="93"/>
    </row>
    <row r="5159" spans="2:16">
      <c r="B5159" s="93"/>
      <c r="C5159" s="93"/>
      <c r="D5159" s="93"/>
      <c r="F5159" s="93"/>
      <c r="H5159" s="93"/>
      <c r="J5159" s="93"/>
      <c r="L5159" s="93"/>
      <c r="N5159" s="93"/>
      <c r="P5159" s="93"/>
    </row>
    <row r="5160" spans="2:16">
      <c r="B5160" s="93"/>
      <c r="C5160" s="93"/>
      <c r="D5160" s="93"/>
      <c r="F5160" s="93"/>
      <c r="H5160" s="93"/>
      <c r="J5160" s="93"/>
      <c r="L5160" s="93"/>
      <c r="N5160" s="93"/>
      <c r="P5160" s="93"/>
    </row>
    <row r="5161" spans="2:16">
      <c r="B5161" s="93"/>
      <c r="C5161" s="93"/>
      <c r="D5161" s="93"/>
      <c r="F5161" s="93"/>
      <c r="H5161" s="93"/>
      <c r="J5161" s="93"/>
      <c r="L5161" s="93"/>
      <c r="N5161" s="93"/>
      <c r="P5161" s="93"/>
    </row>
    <row r="5162" spans="2:16">
      <c r="B5162" s="93"/>
      <c r="C5162" s="93"/>
      <c r="D5162" s="93"/>
      <c r="F5162" s="93"/>
      <c r="H5162" s="93"/>
      <c r="J5162" s="93"/>
      <c r="L5162" s="93"/>
      <c r="N5162" s="93"/>
      <c r="P5162" s="93"/>
    </row>
    <row r="5163" spans="2:16">
      <c r="B5163" s="93"/>
      <c r="C5163" s="93"/>
      <c r="D5163" s="93"/>
      <c r="F5163" s="93"/>
      <c r="H5163" s="93"/>
      <c r="J5163" s="93"/>
      <c r="L5163" s="93"/>
      <c r="N5163" s="93"/>
      <c r="P5163" s="93"/>
    </row>
    <row r="5164" spans="2:16">
      <c r="B5164" s="93"/>
      <c r="C5164" s="93"/>
      <c r="D5164" s="93"/>
      <c r="F5164" s="93"/>
      <c r="H5164" s="93"/>
      <c r="J5164" s="93"/>
      <c r="L5164" s="93"/>
      <c r="N5164" s="93"/>
      <c r="P5164" s="93"/>
    </row>
    <row r="5165" spans="2:16">
      <c r="B5165" s="93"/>
      <c r="C5165" s="93"/>
      <c r="D5165" s="93"/>
      <c r="F5165" s="93"/>
      <c r="H5165" s="93"/>
      <c r="J5165" s="93"/>
      <c r="L5165" s="93"/>
      <c r="N5165" s="93"/>
      <c r="P5165" s="93"/>
    </row>
    <row r="5166" spans="2:16">
      <c r="B5166" s="93"/>
      <c r="C5166" s="93"/>
      <c r="D5166" s="93"/>
      <c r="F5166" s="93"/>
      <c r="H5166" s="93"/>
      <c r="J5166" s="93"/>
      <c r="L5166" s="93"/>
      <c r="N5166" s="93"/>
      <c r="P5166" s="93"/>
    </row>
    <row r="5167" spans="2:16">
      <c r="B5167" s="93"/>
      <c r="C5167" s="93"/>
      <c r="D5167" s="93"/>
      <c r="F5167" s="93"/>
      <c r="H5167" s="93"/>
      <c r="J5167" s="93"/>
      <c r="L5167" s="93"/>
      <c r="N5167" s="93"/>
      <c r="P5167" s="93"/>
    </row>
    <row r="5168" spans="2:16">
      <c r="B5168" s="93"/>
      <c r="C5168" s="93"/>
      <c r="D5168" s="93"/>
      <c r="F5168" s="93"/>
      <c r="H5168" s="93"/>
      <c r="J5168" s="93"/>
      <c r="L5168" s="93"/>
      <c r="N5168" s="93"/>
      <c r="P5168" s="93"/>
    </row>
    <row r="5169" spans="2:16">
      <c r="B5169" s="93"/>
      <c r="C5169" s="93"/>
      <c r="D5169" s="93"/>
      <c r="F5169" s="93"/>
      <c r="H5169" s="93"/>
      <c r="J5169" s="93"/>
      <c r="L5169" s="93"/>
      <c r="N5169" s="93"/>
      <c r="P5169" s="93"/>
    </row>
    <row r="5170" spans="2:16">
      <c r="B5170" s="93"/>
      <c r="C5170" s="93"/>
      <c r="D5170" s="93"/>
      <c r="F5170" s="93"/>
      <c r="H5170" s="93"/>
      <c r="J5170" s="93"/>
      <c r="L5170" s="93"/>
      <c r="N5170" s="93"/>
      <c r="P5170" s="93"/>
    </row>
    <row r="5171" spans="2:16">
      <c r="B5171" s="93"/>
      <c r="C5171" s="93"/>
      <c r="D5171" s="93"/>
      <c r="F5171" s="93"/>
      <c r="H5171" s="93"/>
      <c r="J5171" s="93"/>
      <c r="L5171" s="93"/>
      <c r="N5171" s="93"/>
      <c r="P5171" s="93"/>
    </row>
    <row r="5172" spans="2:16">
      <c r="B5172" s="93"/>
      <c r="C5172" s="93"/>
      <c r="D5172" s="93"/>
      <c r="F5172" s="93"/>
      <c r="H5172" s="93"/>
      <c r="J5172" s="93"/>
      <c r="L5172" s="93"/>
      <c r="N5172" s="93"/>
      <c r="P5172" s="93"/>
    </row>
    <row r="5173" spans="2:16">
      <c r="B5173" s="93"/>
      <c r="C5173" s="93"/>
      <c r="D5173" s="93"/>
      <c r="F5173" s="93"/>
      <c r="H5173" s="93"/>
      <c r="J5173" s="93"/>
      <c r="L5173" s="93"/>
      <c r="N5173" s="93"/>
      <c r="P5173" s="93"/>
    </row>
    <row r="5174" spans="2:16">
      <c r="B5174" s="93"/>
      <c r="C5174" s="93"/>
      <c r="D5174" s="93"/>
      <c r="F5174" s="93"/>
      <c r="H5174" s="93"/>
      <c r="J5174" s="93"/>
      <c r="L5174" s="93"/>
      <c r="N5174" s="93"/>
      <c r="P5174" s="93"/>
    </row>
    <row r="5175" spans="2:16">
      <c r="B5175" s="93"/>
      <c r="C5175" s="93"/>
      <c r="D5175" s="93"/>
      <c r="F5175" s="93"/>
      <c r="H5175" s="93"/>
      <c r="J5175" s="93"/>
      <c r="L5175" s="93"/>
      <c r="N5175" s="93"/>
      <c r="P5175" s="93"/>
    </row>
    <row r="5176" spans="2:16">
      <c r="B5176" s="93"/>
      <c r="C5176" s="93"/>
      <c r="D5176" s="93"/>
      <c r="F5176" s="93"/>
      <c r="H5176" s="93"/>
      <c r="J5176" s="93"/>
      <c r="L5176" s="93"/>
      <c r="N5176" s="93"/>
      <c r="P5176" s="93"/>
    </row>
    <row r="5177" spans="2:16">
      <c r="B5177" s="93"/>
      <c r="C5177" s="93"/>
      <c r="D5177" s="93"/>
      <c r="F5177" s="93"/>
      <c r="H5177" s="93"/>
      <c r="J5177" s="93"/>
      <c r="L5177" s="93"/>
      <c r="N5177" s="93"/>
      <c r="P5177" s="93"/>
    </row>
    <row r="5178" spans="2:16">
      <c r="B5178" s="93"/>
      <c r="C5178" s="93"/>
      <c r="D5178" s="93"/>
      <c r="F5178" s="93"/>
      <c r="H5178" s="93"/>
      <c r="J5178" s="93"/>
      <c r="L5178" s="93"/>
      <c r="N5178" s="93"/>
      <c r="P5178" s="93"/>
    </row>
    <row r="5179" spans="2:16">
      <c r="B5179" s="93"/>
      <c r="C5179" s="93"/>
      <c r="D5179" s="93"/>
      <c r="F5179" s="93"/>
      <c r="H5179" s="93"/>
      <c r="J5179" s="93"/>
      <c r="L5179" s="93"/>
      <c r="N5179" s="93"/>
      <c r="P5179" s="93"/>
    </row>
    <row r="5180" spans="2:16">
      <c r="B5180" s="93"/>
      <c r="C5180" s="93"/>
      <c r="D5180" s="93"/>
      <c r="F5180" s="93"/>
      <c r="H5180" s="93"/>
      <c r="J5180" s="93"/>
      <c r="L5180" s="93"/>
      <c r="N5180" s="93"/>
      <c r="P5180" s="93"/>
    </row>
    <row r="5181" spans="2:16">
      <c r="B5181" s="93"/>
      <c r="C5181" s="93"/>
      <c r="D5181" s="93"/>
      <c r="F5181" s="93"/>
      <c r="H5181" s="93"/>
      <c r="J5181" s="93"/>
      <c r="L5181" s="93"/>
      <c r="N5181" s="93"/>
      <c r="P5181" s="93"/>
    </row>
    <row r="5182" spans="2:16">
      <c r="B5182" s="93"/>
      <c r="C5182" s="93"/>
      <c r="D5182" s="93"/>
      <c r="F5182" s="93"/>
      <c r="H5182" s="93"/>
      <c r="J5182" s="93"/>
      <c r="L5182" s="93"/>
      <c r="N5182" s="93"/>
      <c r="P5182" s="93"/>
    </row>
    <row r="5183" spans="2:16">
      <c r="B5183" s="93"/>
      <c r="C5183" s="93"/>
      <c r="D5183" s="93"/>
      <c r="F5183" s="93"/>
      <c r="H5183" s="93"/>
      <c r="J5183" s="93"/>
      <c r="L5183" s="93"/>
      <c r="N5183" s="93"/>
      <c r="P5183" s="93"/>
    </row>
    <row r="5184" spans="2:16">
      <c r="B5184" s="93"/>
      <c r="C5184" s="93"/>
      <c r="D5184" s="93"/>
      <c r="F5184" s="93"/>
      <c r="H5184" s="93"/>
      <c r="J5184" s="93"/>
      <c r="L5184" s="93"/>
      <c r="N5184" s="93"/>
      <c r="P5184" s="93"/>
    </row>
    <row r="5185" spans="2:16">
      <c r="B5185" s="93"/>
      <c r="C5185" s="93"/>
      <c r="D5185" s="93"/>
      <c r="F5185" s="93"/>
      <c r="H5185" s="93"/>
      <c r="J5185" s="93"/>
      <c r="L5185" s="93"/>
      <c r="N5185" s="93"/>
      <c r="P5185" s="93"/>
    </row>
    <row r="5186" spans="2:16">
      <c r="B5186" s="93"/>
      <c r="C5186" s="93"/>
      <c r="D5186" s="93"/>
      <c r="F5186" s="93"/>
      <c r="H5186" s="93"/>
      <c r="J5186" s="93"/>
      <c r="L5186" s="93"/>
      <c r="N5186" s="93"/>
      <c r="P5186" s="93"/>
    </row>
    <row r="5187" spans="2:16">
      <c r="B5187" s="93"/>
      <c r="C5187" s="93"/>
      <c r="D5187" s="93"/>
      <c r="F5187" s="93"/>
      <c r="H5187" s="93"/>
      <c r="J5187" s="93"/>
      <c r="L5187" s="93"/>
      <c r="N5187" s="93"/>
      <c r="P5187" s="93"/>
    </row>
    <row r="5188" spans="2:16">
      <c r="B5188" s="93"/>
      <c r="C5188" s="93"/>
      <c r="D5188" s="93"/>
      <c r="F5188" s="93"/>
      <c r="H5188" s="93"/>
      <c r="J5188" s="93"/>
      <c r="L5188" s="93"/>
      <c r="N5188" s="93"/>
      <c r="P5188" s="93"/>
    </row>
    <row r="5189" spans="2:16">
      <c r="B5189" s="93"/>
      <c r="C5189" s="93"/>
      <c r="D5189" s="93"/>
      <c r="F5189" s="93"/>
      <c r="H5189" s="93"/>
      <c r="J5189" s="93"/>
      <c r="L5189" s="93"/>
      <c r="N5189" s="93"/>
      <c r="P5189" s="93"/>
    </row>
    <row r="5190" spans="2:16">
      <c r="B5190" s="93"/>
      <c r="C5190" s="93"/>
      <c r="D5190" s="93"/>
      <c r="F5190" s="93"/>
      <c r="H5190" s="93"/>
      <c r="J5190" s="93"/>
      <c r="L5190" s="93"/>
      <c r="N5190" s="93"/>
      <c r="P5190" s="93"/>
    </row>
    <row r="5191" spans="2:16">
      <c r="B5191" s="93"/>
      <c r="C5191" s="93"/>
      <c r="D5191" s="93"/>
      <c r="F5191" s="93"/>
      <c r="H5191" s="93"/>
      <c r="J5191" s="93"/>
      <c r="L5191" s="93"/>
      <c r="N5191" s="93"/>
      <c r="P5191" s="93"/>
    </row>
    <row r="5192" spans="2:16">
      <c r="B5192" s="93"/>
      <c r="C5192" s="93"/>
      <c r="D5192" s="93"/>
      <c r="F5192" s="93"/>
      <c r="H5192" s="93"/>
      <c r="J5192" s="93"/>
      <c r="L5192" s="93"/>
      <c r="N5192" s="93"/>
      <c r="P5192" s="93"/>
    </row>
    <row r="5193" spans="2:16">
      <c r="B5193" s="93"/>
      <c r="C5193" s="93"/>
      <c r="D5193" s="93"/>
      <c r="F5193" s="93"/>
      <c r="H5193" s="93"/>
      <c r="J5193" s="93"/>
      <c r="L5193" s="93"/>
      <c r="N5193" s="93"/>
      <c r="P5193" s="93"/>
    </row>
    <row r="5194" spans="2:16">
      <c r="B5194" s="93"/>
      <c r="C5194" s="93"/>
      <c r="D5194" s="93"/>
      <c r="F5194" s="93"/>
      <c r="H5194" s="93"/>
      <c r="J5194" s="93"/>
      <c r="L5194" s="93"/>
      <c r="N5194" s="93"/>
      <c r="P5194" s="93"/>
    </row>
    <row r="5195" spans="2:16">
      <c r="B5195" s="93"/>
      <c r="C5195" s="93"/>
      <c r="D5195" s="93"/>
      <c r="F5195" s="93"/>
      <c r="H5195" s="93"/>
      <c r="J5195" s="93"/>
      <c r="L5195" s="93"/>
      <c r="N5195" s="93"/>
      <c r="P5195" s="93"/>
    </row>
    <row r="5196" spans="2:16">
      <c r="B5196" s="93"/>
      <c r="C5196" s="93"/>
      <c r="D5196" s="93"/>
      <c r="F5196" s="93"/>
      <c r="H5196" s="93"/>
      <c r="J5196" s="93"/>
      <c r="L5196" s="93"/>
      <c r="N5196" s="93"/>
      <c r="P5196" s="93"/>
    </row>
    <row r="5197" spans="2:16">
      <c r="B5197" s="93"/>
      <c r="C5197" s="93"/>
      <c r="D5197" s="93"/>
      <c r="F5197" s="93"/>
      <c r="H5197" s="93"/>
      <c r="J5197" s="93"/>
      <c r="L5197" s="93"/>
      <c r="N5197" s="93"/>
      <c r="P5197" s="93"/>
    </row>
    <row r="5198" spans="2:16">
      <c r="B5198" s="93"/>
      <c r="C5198" s="93"/>
      <c r="D5198" s="93"/>
      <c r="F5198" s="93"/>
      <c r="H5198" s="93"/>
      <c r="J5198" s="93"/>
      <c r="L5198" s="93"/>
      <c r="N5198" s="93"/>
      <c r="P5198" s="93"/>
    </row>
    <row r="5199" spans="2:16">
      <c r="B5199" s="93"/>
      <c r="C5199" s="93"/>
      <c r="D5199" s="93"/>
      <c r="F5199" s="93"/>
      <c r="H5199" s="93"/>
      <c r="J5199" s="93"/>
      <c r="L5199" s="93"/>
      <c r="N5199" s="93"/>
      <c r="P5199" s="93"/>
    </row>
    <row r="5200" spans="2:16">
      <c r="B5200" s="93"/>
      <c r="C5200" s="93"/>
      <c r="D5200" s="93"/>
      <c r="F5200" s="93"/>
      <c r="H5200" s="93"/>
      <c r="J5200" s="93"/>
      <c r="L5200" s="93"/>
      <c r="N5200" s="93"/>
      <c r="P5200" s="93"/>
    </row>
    <row r="5201" spans="2:16">
      <c r="B5201" s="93"/>
      <c r="C5201" s="93"/>
      <c r="D5201" s="93"/>
      <c r="F5201" s="93"/>
      <c r="H5201" s="93"/>
      <c r="J5201" s="93"/>
      <c r="L5201" s="93"/>
      <c r="N5201" s="93"/>
      <c r="P5201" s="93"/>
    </row>
    <row r="5202" spans="2:16">
      <c r="B5202" s="93"/>
      <c r="C5202" s="93"/>
      <c r="D5202" s="93"/>
      <c r="F5202" s="93"/>
      <c r="H5202" s="93"/>
      <c r="J5202" s="93"/>
      <c r="L5202" s="93"/>
      <c r="N5202" s="93"/>
      <c r="P5202" s="93"/>
    </row>
    <row r="5203" spans="2:16">
      <c r="B5203" s="93"/>
      <c r="C5203" s="93"/>
      <c r="D5203" s="93"/>
      <c r="F5203" s="93"/>
      <c r="H5203" s="93"/>
      <c r="J5203" s="93"/>
      <c r="L5203" s="93"/>
      <c r="N5203" s="93"/>
      <c r="P5203" s="93"/>
    </row>
    <row r="5204" spans="2:16">
      <c r="B5204" s="93"/>
      <c r="C5204" s="93"/>
      <c r="D5204" s="93"/>
      <c r="F5204" s="93"/>
      <c r="H5204" s="93"/>
      <c r="J5204" s="93"/>
      <c r="L5204" s="93"/>
      <c r="N5204" s="93"/>
      <c r="P5204" s="93"/>
    </row>
    <row r="5205" spans="2:16">
      <c r="B5205" s="93"/>
      <c r="C5205" s="93"/>
      <c r="D5205" s="93"/>
      <c r="F5205" s="93"/>
      <c r="H5205" s="93"/>
      <c r="J5205" s="93"/>
      <c r="L5205" s="93"/>
      <c r="N5205" s="93"/>
      <c r="P5205" s="93"/>
    </row>
    <row r="5206" spans="2:16">
      <c r="B5206" s="93"/>
      <c r="C5206" s="93"/>
      <c r="D5206" s="93"/>
      <c r="F5206" s="93"/>
      <c r="H5206" s="93"/>
      <c r="J5206" s="93"/>
      <c r="L5206" s="93"/>
      <c r="N5206" s="93"/>
      <c r="P5206" s="93"/>
    </row>
    <row r="5207" spans="2:16">
      <c r="B5207" s="93"/>
      <c r="C5207" s="93"/>
      <c r="D5207" s="93"/>
      <c r="F5207" s="93"/>
      <c r="H5207" s="93"/>
      <c r="J5207" s="93"/>
      <c r="L5207" s="93"/>
      <c r="N5207" s="93"/>
      <c r="P5207" s="93"/>
    </row>
    <row r="5208" spans="2:16">
      <c r="B5208" s="93"/>
      <c r="C5208" s="93"/>
      <c r="D5208" s="93"/>
      <c r="F5208" s="93"/>
      <c r="H5208" s="93"/>
      <c r="J5208" s="93"/>
      <c r="L5208" s="93"/>
      <c r="N5208" s="93"/>
      <c r="P5208" s="93"/>
    </row>
    <row r="5209" spans="2:16">
      <c r="B5209" s="93"/>
      <c r="C5209" s="93"/>
      <c r="D5209" s="93"/>
      <c r="F5209" s="93"/>
      <c r="H5209" s="93"/>
      <c r="J5209" s="93"/>
      <c r="L5209" s="93"/>
      <c r="N5209" s="93"/>
      <c r="P5209" s="93"/>
    </row>
    <row r="5210" spans="2:16">
      <c r="B5210" s="93"/>
      <c r="C5210" s="93"/>
      <c r="D5210" s="93"/>
      <c r="F5210" s="93"/>
      <c r="H5210" s="93"/>
      <c r="J5210" s="93"/>
      <c r="L5210" s="93"/>
      <c r="N5210" s="93"/>
      <c r="P5210" s="93"/>
    </row>
    <row r="5211" spans="2:16">
      <c r="B5211" s="93"/>
      <c r="C5211" s="93"/>
      <c r="D5211" s="93"/>
      <c r="F5211" s="93"/>
      <c r="H5211" s="93"/>
      <c r="J5211" s="93"/>
      <c r="L5211" s="93"/>
      <c r="N5211" s="93"/>
      <c r="P5211" s="93"/>
    </row>
    <row r="5212" spans="2:16">
      <c r="B5212" s="93"/>
      <c r="C5212" s="93"/>
      <c r="D5212" s="93"/>
      <c r="F5212" s="93"/>
      <c r="H5212" s="93"/>
      <c r="J5212" s="93"/>
      <c r="L5212" s="93"/>
      <c r="N5212" s="93"/>
      <c r="P5212" s="93"/>
    </row>
    <row r="5213" spans="2:16">
      <c r="B5213" s="93"/>
      <c r="C5213" s="93"/>
      <c r="D5213" s="93"/>
      <c r="F5213" s="93"/>
      <c r="H5213" s="93"/>
      <c r="J5213" s="93"/>
      <c r="L5213" s="93"/>
      <c r="N5213" s="93"/>
      <c r="P5213" s="93"/>
    </row>
    <row r="5214" spans="2:16">
      <c r="B5214" s="93"/>
      <c r="C5214" s="93"/>
      <c r="D5214" s="93"/>
      <c r="F5214" s="93"/>
      <c r="H5214" s="93"/>
      <c r="J5214" s="93"/>
      <c r="L5214" s="93"/>
      <c r="N5214" s="93"/>
      <c r="P5214" s="93"/>
    </row>
    <row r="5215" spans="2:16">
      <c r="B5215" s="93"/>
      <c r="C5215" s="93"/>
      <c r="D5215" s="93"/>
      <c r="F5215" s="93"/>
      <c r="H5215" s="93"/>
      <c r="J5215" s="93"/>
      <c r="L5215" s="93"/>
      <c r="N5215" s="93"/>
      <c r="P5215" s="93"/>
    </row>
    <row r="5216" spans="2:16">
      <c r="B5216" s="93"/>
      <c r="C5216" s="93"/>
      <c r="D5216" s="93"/>
      <c r="F5216" s="93"/>
      <c r="H5216" s="93"/>
      <c r="J5216" s="93"/>
      <c r="L5216" s="93"/>
      <c r="N5216" s="93"/>
      <c r="P5216" s="93"/>
    </row>
    <row r="5217" spans="2:16">
      <c r="B5217" s="93"/>
      <c r="C5217" s="93"/>
      <c r="D5217" s="93"/>
      <c r="F5217" s="93"/>
      <c r="H5217" s="93"/>
      <c r="J5217" s="93"/>
      <c r="L5217" s="93"/>
      <c r="N5217" s="93"/>
      <c r="P5217" s="93"/>
    </row>
    <row r="5218" spans="2:16">
      <c r="B5218" s="93"/>
      <c r="C5218" s="93"/>
      <c r="D5218" s="93"/>
      <c r="F5218" s="93"/>
      <c r="H5218" s="93"/>
      <c r="J5218" s="93"/>
      <c r="L5218" s="93"/>
      <c r="N5218" s="93"/>
      <c r="P5218" s="93"/>
    </row>
    <row r="5219" spans="2:16">
      <c r="B5219" s="93"/>
      <c r="C5219" s="93"/>
      <c r="D5219" s="93"/>
      <c r="F5219" s="93"/>
      <c r="H5219" s="93"/>
      <c r="J5219" s="93"/>
      <c r="L5219" s="93"/>
      <c r="N5219" s="93"/>
      <c r="P5219" s="93"/>
    </row>
    <row r="5220" spans="2:16">
      <c r="B5220" s="93"/>
      <c r="C5220" s="93"/>
      <c r="D5220" s="93"/>
      <c r="F5220" s="93"/>
      <c r="H5220" s="93"/>
      <c r="J5220" s="93"/>
      <c r="L5220" s="93"/>
      <c r="N5220" s="93"/>
      <c r="P5220" s="93"/>
    </row>
    <row r="5221" spans="2:16">
      <c r="B5221" s="93"/>
      <c r="C5221" s="93"/>
      <c r="D5221" s="93"/>
      <c r="F5221" s="93"/>
      <c r="H5221" s="93"/>
      <c r="J5221" s="93"/>
      <c r="L5221" s="93"/>
      <c r="N5221" s="93"/>
      <c r="P5221" s="93"/>
    </row>
    <row r="5222" spans="2:16">
      <c r="B5222" s="93"/>
      <c r="C5222" s="93"/>
      <c r="D5222" s="93"/>
      <c r="F5222" s="93"/>
      <c r="H5222" s="93"/>
      <c r="J5222" s="93"/>
      <c r="L5222" s="93"/>
      <c r="N5222" s="93"/>
      <c r="P5222" s="93"/>
    </row>
    <row r="5223" spans="2:16">
      <c r="B5223" s="93"/>
      <c r="C5223" s="93"/>
      <c r="D5223" s="93"/>
      <c r="F5223" s="93"/>
      <c r="H5223" s="93"/>
      <c r="J5223" s="93"/>
      <c r="L5223" s="93"/>
      <c r="N5223" s="93"/>
      <c r="P5223" s="93"/>
    </row>
    <row r="5224" spans="2:16">
      <c r="B5224" s="93"/>
      <c r="C5224" s="93"/>
      <c r="D5224" s="93"/>
      <c r="F5224" s="93"/>
      <c r="H5224" s="93"/>
      <c r="J5224" s="93"/>
      <c r="L5224" s="93"/>
      <c r="N5224" s="93"/>
      <c r="P5224" s="93"/>
    </row>
    <row r="5225" spans="2:16">
      <c r="B5225" s="93"/>
      <c r="C5225" s="93"/>
      <c r="D5225" s="93"/>
      <c r="F5225" s="93"/>
      <c r="H5225" s="93"/>
      <c r="J5225" s="93"/>
      <c r="L5225" s="93"/>
      <c r="N5225" s="93"/>
      <c r="P5225" s="93"/>
    </row>
    <row r="5226" spans="2:16">
      <c r="B5226" s="93"/>
      <c r="C5226" s="93"/>
      <c r="D5226" s="93"/>
      <c r="F5226" s="93"/>
      <c r="H5226" s="93"/>
      <c r="J5226" s="93"/>
      <c r="L5226" s="93"/>
      <c r="N5226" s="93"/>
      <c r="P5226" s="93"/>
    </row>
    <row r="5227" spans="2:16">
      <c r="B5227" s="93"/>
      <c r="C5227" s="93"/>
      <c r="D5227" s="93"/>
      <c r="F5227" s="93"/>
      <c r="H5227" s="93"/>
      <c r="J5227" s="93"/>
      <c r="L5227" s="93"/>
      <c r="N5227" s="93"/>
      <c r="P5227" s="93"/>
    </row>
    <row r="5228" spans="2:16">
      <c r="B5228" s="93"/>
      <c r="C5228" s="93"/>
      <c r="D5228" s="93"/>
      <c r="F5228" s="93"/>
      <c r="H5228" s="93"/>
      <c r="J5228" s="93"/>
      <c r="L5228" s="93"/>
      <c r="N5228" s="93"/>
      <c r="P5228" s="93"/>
    </row>
    <row r="5229" spans="2:16">
      <c r="B5229" s="93"/>
      <c r="C5229" s="93"/>
      <c r="D5229" s="93"/>
      <c r="F5229" s="93"/>
      <c r="H5229" s="93"/>
      <c r="J5229" s="93"/>
      <c r="L5229" s="93"/>
      <c r="N5229" s="93"/>
      <c r="P5229" s="93"/>
    </row>
    <row r="5230" spans="2:16">
      <c r="B5230" s="93"/>
      <c r="C5230" s="93"/>
      <c r="D5230" s="93"/>
      <c r="F5230" s="93"/>
      <c r="H5230" s="93"/>
      <c r="J5230" s="93"/>
      <c r="L5230" s="93"/>
      <c r="N5230" s="93"/>
      <c r="P5230" s="93"/>
    </row>
    <row r="5231" spans="2:16">
      <c r="B5231" s="93"/>
      <c r="C5231" s="93"/>
      <c r="D5231" s="93"/>
      <c r="F5231" s="93"/>
      <c r="H5231" s="93"/>
      <c r="J5231" s="93"/>
      <c r="L5231" s="93"/>
      <c r="N5231" s="93"/>
      <c r="P5231" s="93"/>
    </row>
    <row r="5232" spans="2:16">
      <c r="B5232" s="93"/>
      <c r="C5232" s="93"/>
      <c r="D5232" s="93"/>
      <c r="F5232" s="93"/>
      <c r="H5232" s="93"/>
      <c r="J5232" s="93"/>
      <c r="L5232" s="93"/>
      <c r="N5232" s="93"/>
      <c r="P5232" s="93"/>
    </row>
    <row r="5233" spans="2:16">
      <c r="B5233" s="93"/>
      <c r="C5233" s="93"/>
      <c r="D5233" s="93"/>
      <c r="F5233" s="93"/>
      <c r="H5233" s="93"/>
      <c r="J5233" s="93"/>
      <c r="L5233" s="93"/>
      <c r="N5233" s="93"/>
      <c r="P5233" s="93"/>
    </row>
    <row r="5234" spans="2:16">
      <c r="B5234" s="93"/>
      <c r="C5234" s="93"/>
      <c r="D5234" s="93"/>
      <c r="F5234" s="93"/>
      <c r="H5234" s="93"/>
      <c r="J5234" s="93"/>
      <c r="L5234" s="93"/>
      <c r="N5234" s="93"/>
      <c r="P5234" s="93"/>
    </row>
    <row r="5235" spans="2:16">
      <c r="B5235" s="93"/>
      <c r="C5235" s="93"/>
      <c r="D5235" s="93"/>
      <c r="F5235" s="93"/>
      <c r="H5235" s="93"/>
      <c r="J5235" s="93"/>
      <c r="L5235" s="93"/>
      <c r="N5235" s="93"/>
      <c r="P5235" s="93"/>
    </row>
    <row r="5236" spans="2:16">
      <c r="B5236" s="93"/>
      <c r="C5236" s="93"/>
      <c r="D5236" s="93"/>
      <c r="F5236" s="93"/>
      <c r="H5236" s="93"/>
      <c r="J5236" s="93"/>
      <c r="L5236" s="93"/>
      <c r="N5236" s="93"/>
      <c r="P5236" s="93"/>
    </row>
    <row r="5237" spans="2:16">
      <c r="B5237" s="93"/>
      <c r="C5237" s="93"/>
      <c r="D5237" s="93"/>
      <c r="F5237" s="93"/>
      <c r="H5237" s="93"/>
      <c r="J5237" s="93"/>
      <c r="L5237" s="93"/>
      <c r="N5237" s="93"/>
      <c r="P5237" s="93"/>
    </row>
    <row r="5238" spans="2:16">
      <c r="B5238" s="93"/>
      <c r="C5238" s="93"/>
      <c r="D5238" s="93"/>
      <c r="F5238" s="93"/>
      <c r="H5238" s="93"/>
      <c r="J5238" s="93"/>
      <c r="L5238" s="93"/>
      <c r="N5238" s="93"/>
      <c r="P5238" s="93"/>
    </row>
    <row r="5239" spans="2:16">
      <c r="B5239" s="93"/>
      <c r="C5239" s="93"/>
      <c r="D5239" s="93"/>
      <c r="F5239" s="93"/>
      <c r="H5239" s="93"/>
      <c r="J5239" s="93"/>
      <c r="L5239" s="93"/>
      <c r="N5239" s="93"/>
      <c r="P5239" s="93"/>
    </row>
    <row r="5240" spans="2:16">
      <c r="B5240" s="93"/>
      <c r="C5240" s="93"/>
      <c r="D5240" s="93"/>
      <c r="F5240" s="93"/>
      <c r="H5240" s="93"/>
      <c r="J5240" s="93"/>
      <c r="L5240" s="93"/>
      <c r="N5240" s="93"/>
      <c r="P5240" s="93"/>
    </row>
    <row r="5241" spans="2:16">
      <c r="B5241" s="93"/>
      <c r="C5241" s="93"/>
      <c r="D5241" s="93"/>
      <c r="F5241" s="93"/>
      <c r="H5241" s="93"/>
      <c r="J5241" s="93"/>
      <c r="L5241" s="93"/>
      <c r="N5241" s="93"/>
      <c r="P5241" s="93"/>
    </row>
    <row r="5242" spans="2:16">
      <c r="B5242" s="93"/>
      <c r="C5242" s="93"/>
      <c r="D5242" s="93"/>
      <c r="F5242" s="93"/>
      <c r="H5242" s="93"/>
      <c r="J5242" s="93"/>
      <c r="L5242" s="93"/>
      <c r="N5242" s="93"/>
      <c r="P5242" s="93"/>
    </row>
    <row r="5243" spans="2:16">
      <c r="B5243" s="93"/>
      <c r="C5243" s="93"/>
      <c r="D5243" s="93"/>
      <c r="F5243" s="93"/>
      <c r="H5243" s="93"/>
      <c r="J5243" s="93"/>
      <c r="L5243" s="93"/>
      <c r="N5243" s="93"/>
      <c r="P5243" s="93"/>
    </row>
    <row r="5244" spans="2:16">
      <c r="B5244" s="93"/>
      <c r="C5244" s="93"/>
      <c r="D5244" s="93"/>
      <c r="F5244" s="93"/>
      <c r="H5244" s="93"/>
      <c r="J5244" s="93"/>
      <c r="L5244" s="93"/>
      <c r="N5244" s="93"/>
      <c r="P5244" s="93"/>
    </row>
    <row r="5245" spans="2:16">
      <c r="B5245" s="93"/>
      <c r="C5245" s="93"/>
      <c r="D5245" s="93"/>
      <c r="F5245" s="93"/>
      <c r="H5245" s="93"/>
      <c r="J5245" s="93"/>
      <c r="L5245" s="93"/>
      <c r="N5245" s="93"/>
      <c r="P5245" s="93"/>
    </row>
    <row r="5246" spans="2:16">
      <c r="B5246" s="93"/>
      <c r="C5246" s="93"/>
      <c r="D5246" s="93"/>
      <c r="F5246" s="93"/>
      <c r="H5246" s="93"/>
      <c r="J5246" s="93"/>
      <c r="L5246" s="93"/>
      <c r="N5246" s="93"/>
      <c r="P5246" s="93"/>
    </row>
    <row r="5247" spans="2:16">
      <c r="B5247" s="93"/>
      <c r="C5247" s="93"/>
      <c r="D5247" s="93"/>
      <c r="F5247" s="93"/>
      <c r="H5247" s="93"/>
      <c r="J5247" s="93"/>
      <c r="L5247" s="93"/>
      <c r="N5247" s="93"/>
      <c r="P5247" s="93"/>
    </row>
    <row r="5248" spans="2:16">
      <c r="B5248" s="93"/>
      <c r="C5248" s="93"/>
      <c r="D5248" s="93"/>
      <c r="F5248" s="93"/>
      <c r="H5248" s="93"/>
      <c r="J5248" s="93"/>
      <c r="L5248" s="93"/>
      <c r="N5248" s="93"/>
      <c r="P5248" s="93"/>
    </row>
    <row r="5249" spans="2:16">
      <c r="B5249" s="93"/>
      <c r="C5249" s="93"/>
      <c r="D5249" s="93"/>
      <c r="F5249" s="93"/>
      <c r="H5249" s="93"/>
      <c r="J5249" s="93"/>
      <c r="L5249" s="93"/>
      <c r="N5249" s="93"/>
      <c r="P5249" s="93"/>
    </row>
    <row r="5250" spans="2:16">
      <c r="B5250" s="93"/>
      <c r="C5250" s="93"/>
      <c r="D5250" s="93"/>
      <c r="F5250" s="93"/>
      <c r="H5250" s="93"/>
      <c r="J5250" s="93"/>
      <c r="L5250" s="93"/>
      <c r="N5250" s="93"/>
      <c r="P5250" s="93"/>
    </row>
    <row r="5251" spans="2:16">
      <c r="B5251" s="93"/>
      <c r="C5251" s="93"/>
      <c r="D5251" s="93"/>
      <c r="F5251" s="93"/>
      <c r="H5251" s="93"/>
      <c r="J5251" s="93"/>
      <c r="L5251" s="93"/>
      <c r="N5251" s="93"/>
      <c r="P5251" s="93"/>
    </row>
    <row r="5252" spans="2:16">
      <c r="B5252" s="93"/>
      <c r="C5252" s="93"/>
      <c r="D5252" s="93"/>
      <c r="F5252" s="93"/>
      <c r="H5252" s="93"/>
      <c r="J5252" s="93"/>
      <c r="L5252" s="93"/>
      <c r="N5252" s="93"/>
      <c r="P5252" s="93"/>
    </row>
    <row r="5253" spans="2:16">
      <c r="B5253" s="93"/>
      <c r="C5253" s="93"/>
      <c r="D5253" s="93"/>
      <c r="F5253" s="93"/>
      <c r="H5253" s="93"/>
      <c r="J5253" s="93"/>
      <c r="L5253" s="93"/>
      <c r="N5253" s="93"/>
      <c r="P5253" s="93"/>
    </row>
    <row r="5254" spans="2:16">
      <c r="B5254" s="93"/>
      <c r="C5254" s="93"/>
      <c r="D5254" s="93"/>
      <c r="F5254" s="93"/>
      <c r="H5254" s="93"/>
      <c r="J5254" s="93"/>
      <c r="L5254" s="93"/>
      <c r="N5254" s="93"/>
      <c r="P5254" s="93"/>
    </row>
    <row r="5255" spans="2:16">
      <c r="B5255" s="93"/>
      <c r="C5255" s="93"/>
      <c r="D5255" s="93"/>
      <c r="F5255" s="93"/>
      <c r="H5255" s="93"/>
      <c r="J5255" s="93"/>
      <c r="L5255" s="93"/>
      <c r="N5255" s="93"/>
      <c r="P5255" s="93"/>
    </row>
    <row r="5256" spans="2:16">
      <c r="B5256" s="93"/>
      <c r="C5256" s="93"/>
      <c r="D5256" s="93"/>
      <c r="F5256" s="93"/>
      <c r="H5256" s="93"/>
      <c r="J5256" s="93"/>
      <c r="L5256" s="93"/>
      <c r="N5256" s="93"/>
      <c r="P5256" s="93"/>
    </row>
    <row r="5257" spans="2:16">
      <c r="B5257" s="93"/>
      <c r="C5257" s="93"/>
      <c r="D5257" s="93"/>
      <c r="F5257" s="93"/>
      <c r="H5257" s="93"/>
      <c r="J5257" s="93"/>
      <c r="L5257" s="93"/>
      <c r="N5257" s="93"/>
      <c r="P5257" s="93"/>
    </row>
    <row r="5258" spans="2:16">
      <c r="B5258" s="93"/>
      <c r="C5258" s="93"/>
      <c r="D5258" s="93"/>
      <c r="F5258" s="93"/>
      <c r="H5258" s="93"/>
      <c r="J5258" s="93"/>
      <c r="L5258" s="93"/>
      <c r="N5258" s="93"/>
      <c r="P5258" s="93"/>
    </row>
    <row r="5259" spans="2:16">
      <c r="B5259" s="93"/>
      <c r="C5259" s="93"/>
      <c r="D5259" s="93"/>
      <c r="F5259" s="93"/>
      <c r="H5259" s="93"/>
      <c r="J5259" s="93"/>
      <c r="L5259" s="93"/>
      <c r="N5259" s="93"/>
      <c r="P5259" s="93"/>
    </row>
    <row r="5260" spans="2:16">
      <c r="B5260" s="93"/>
      <c r="C5260" s="93"/>
      <c r="D5260" s="93"/>
      <c r="F5260" s="93"/>
      <c r="H5260" s="93"/>
      <c r="J5260" s="93"/>
      <c r="L5260" s="93"/>
      <c r="N5260" s="93"/>
      <c r="P5260" s="93"/>
    </row>
    <row r="5261" spans="2:16">
      <c r="B5261" s="93"/>
      <c r="C5261" s="93"/>
      <c r="D5261" s="93"/>
      <c r="F5261" s="93"/>
      <c r="H5261" s="93"/>
      <c r="J5261" s="93"/>
      <c r="L5261" s="93"/>
      <c r="N5261" s="93"/>
      <c r="P5261" s="93"/>
    </row>
    <row r="5262" spans="2:16">
      <c r="B5262" s="93"/>
      <c r="C5262" s="93"/>
      <c r="D5262" s="93"/>
      <c r="F5262" s="93"/>
      <c r="H5262" s="93"/>
      <c r="J5262" s="93"/>
      <c r="L5262" s="93"/>
      <c r="N5262" s="93"/>
      <c r="P5262" s="93"/>
    </row>
    <row r="5263" spans="2:16">
      <c r="B5263" s="93"/>
      <c r="C5263" s="93"/>
      <c r="D5263" s="93"/>
      <c r="F5263" s="93"/>
      <c r="H5263" s="93"/>
      <c r="J5263" s="93"/>
      <c r="L5263" s="93"/>
      <c r="N5263" s="93"/>
      <c r="P5263" s="93"/>
    </row>
    <row r="5264" spans="2:16">
      <c r="B5264" s="93"/>
      <c r="C5264" s="93"/>
      <c r="D5264" s="93"/>
      <c r="F5264" s="93"/>
      <c r="H5264" s="93"/>
      <c r="J5264" s="93"/>
      <c r="L5264" s="93"/>
      <c r="N5264" s="93"/>
      <c r="P5264" s="93"/>
    </row>
    <row r="5265" spans="2:16">
      <c r="B5265" s="93"/>
      <c r="C5265" s="93"/>
      <c r="D5265" s="93"/>
      <c r="F5265" s="93"/>
      <c r="H5265" s="93"/>
      <c r="J5265" s="93"/>
      <c r="L5265" s="93"/>
      <c r="N5265" s="93"/>
      <c r="P5265" s="93"/>
    </row>
    <row r="5266" spans="2:16">
      <c r="B5266" s="93"/>
      <c r="C5266" s="93"/>
      <c r="D5266" s="93"/>
      <c r="F5266" s="93"/>
      <c r="H5266" s="93"/>
      <c r="J5266" s="93"/>
      <c r="L5266" s="93"/>
      <c r="N5266" s="93"/>
      <c r="P5266" s="93"/>
    </row>
    <row r="5267" spans="2:16">
      <c r="B5267" s="93"/>
      <c r="C5267" s="93"/>
      <c r="D5267" s="93"/>
      <c r="F5267" s="93"/>
      <c r="H5267" s="93"/>
      <c r="J5267" s="93"/>
      <c r="L5267" s="93"/>
      <c r="N5267" s="93"/>
      <c r="P5267" s="93"/>
    </row>
    <row r="5268" spans="2:16">
      <c r="B5268" s="93"/>
      <c r="C5268" s="93"/>
      <c r="D5268" s="93"/>
      <c r="F5268" s="93"/>
      <c r="H5268" s="93"/>
      <c r="J5268" s="93"/>
      <c r="L5268" s="93"/>
      <c r="N5268" s="93"/>
      <c r="P5268" s="93"/>
    </row>
    <row r="5269" spans="2:16">
      <c r="B5269" s="93"/>
      <c r="C5269" s="93"/>
      <c r="D5269" s="93"/>
      <c r="F5269" s="93"/>
      <c r="H5269" s="93"/>
      <c r="J5269" s="93"/>
      <c r="L5269" s="93"/>
      <c r="N5269" s="93"/>
      <c r="P5269" s="93"/>
    </row>
    <row r="5270" spans="2:16">
      <c r="B5270" s="93"/>
      <c r="C5270" s="93"/>
      <c r="D5270" s="93"/>
      <c r="F5270" s="93"/>
      <c r="H5270" s="93"/>
      <c r="J5270" s="93"/>
      <c r="L5270" s="93"/>
      <c r="N5270" s="93"/>
      <c r="P5270" s="93"/>
    </row>
    <row r="5271" spans="2:16">
      <c r="B5271" s="93"/>
      <c r="C5271" s="93"/>
      <c r="D5271" s="93"/>
      <c r="F5271" s="93"/>
      <c r="H5271" s="93"/>
      <c r="J5271" s="93"/>
      <c r="L5271" s="93"/>
      <c r="N5271" s="93"/>
      <c r="P5271" s="93"/>
    </row>
    <row r="5272" spans="2:16">
      <c r="B5272" s="93"/>
      <c r="C5272" s="93"/>
      <c r="D5272" s="93"/>
      <c r="F5272" s="93"/>
      <c r="H5272" s="93"/>
      <c r="J5272" s="93"/>
      <c r="L5272" s="93"/>
      <c r="N5272" s="93"/>
      <c r="P5272" s="93"/>
    </row>
    <row r="5273" spans="2:16">
      <c r="B5273" s="93"/>
      <c r="C5273" s="93"/>
      <c r="D5273" s="93"/>
      <c r="F5273" s="93"/>
      <c r="H5273" s="93"/>
      <c r="J5273" s="93"/>
      <c r="L5273" s="93"/>
      <c r="N5273" s="93"/>
      <c r="P5273" s="93"/>
    </row>
    <row r="5274" spans="2:16">
      <c r="B5274" s="93"/>
      <c r="C5274" s="93"/>
      <c r="D5274" s="93"/>
      <c r="F5274" s="93"/>
      <c r="H5274" s="93"/>
      <c r="J5274" s="93"/>
      <c r="L5274" s="93"/>
      <c r="N5274" s="93"/>
      <c r="P5274" s="93"/>
    </row>
    <row r="5275" spans="2:16">
      <c r="B5275" s="93"/>
      <c r="C5275" s="93"/>
      <c r="D5275" s="93"/>
      <c r="F5275" s="93"/>
      <c r="H5275" s="93"/>
      <c r="J5275" s="93"/>
      <c r="L5275" s="93"/>
      <c r="N5275" s="93"/>
      <c r="P5275" s="93"/>
    </row>
    <row r="5276" spans="2:16">
      <c r="B5276" s="93"/>
      <c r="C5276" s="93"/>
      <c r="D5276" s="93"/>
      <c r="F5276" s="93"/>
      <c r="H5276" s="93"/>
      <c r="J5276" s="93"/>
      <c r="L5276" s="93"/>
      <c r="N5276" s="93"/>
      <c r="P5276" s="93"/>
    </row>
    <row r="5277" spans="2:16">
      <c r="B5277" s="93"/>
      <c r="C5277" s="93"/>
      <c r="D5277" s="93"/>
      <c r="F5277" s="93"/>
      <c r="H5277" s="93"/>
      <c r="J5277" s="93"/>
      <c r="L5277" s="93"/>
      <c r="N5277" s="93"/>
      <c r="P5277" s="93"/>
    </row>
    <row r="5278" spans="2:16">
      <c r="B5278" s="93"/>
      <c r="C5278" s="93"/>
      <c r="D5278" s="93"/>
      <c r="F5278" s="93"/>
      <c r="H5278" s="93"/>
      <c r="J5278" s="93"/>
      <c r="L5278" s="93"/>
      <c r="N5278" s="93"/>
      <c r="P5278" s="93"/>
    </row>
    <row r="5279" spans="2:16">
      <c r="B5279" s="93"/>
      <c r="C5279" s="93"/>
      <c r="D5279" s="93"/>
      <c r="F5279" s="93"/>
      <c r="H5279" s="93"/>
      <c r="J5279" s="93"/>
      <c r="L5279" s="93"/>
      <c r="N5279" s="93"/>
      <c r="P5279" s="93"/>
    </row>
    <row r="5280" spans="2:16">
      <c r="B5280" s="93"/>
      <c r="C5280" s="93"/>
      <c r="D5280" s="93"/>
      <c r="F5280" s="93"/>
      <c r="H5280" s="93"/>
      <c r="J5280" s="93"/>
      <c r="L5280" s="93"/>
      <c r="N5280" s="93"/>
      <c r="P5280" s="93"/>
    </row>
    <row r="5281" spans="2:16">
      <c r="B5281" s="93"/>
      <c r="C5281" s="93"/>
      <c r="D5281" s="93"/>
      <c r="F5281" s="93"/>
      <c r="H5281" s="93"/>
      <c r="J5281" s="93"/>
      <c r="L5281" s="93"/>
      <c r="N5281" s="93"/>
      <c r="P5281" s="93"/>
    </row>
    <row r="5282" spans="2:16">
      <c r="B5282" s="93"/>
      <c r="C5282" s="93"/>
      <c r="D5282" s="93"/>
      <c r="F5282" s="93"/>
      <c r="H5282" s="93"/>
      <c r="J5282" s="93"/>
      <c r="L5282" s="93"/>
      <c r="N5282" s="93"/>
      <c r="P5282" s="93"/>
    </row>
    <row r="5283" spans="2:16">
      <c r="B5283" s="93"/>
      <c r="C5283" s="93"/>
      <c r="D5283" s="93"/>
      <c r="F5283" s="93"/>
      <c r="H5283" s="93"/>
      <c r="J5283" s="93"/>
      <c r="L5283" s="93"/>
      <c r="N5283" s="93"/>
      <c r="P5283" s="93"/>
    </row>
    <row r="5284" spans="2:16">
      <c r="B5284" s="93"/>
      <c r="C5284" s="93"/>
      <c r="D5284" s="93"/>
      <c r="F5284" s="93"/>
      <c r="H5284" s="93"/>
      <c r="J5284" s="93"/>
      <c r="L5284" s="93"/>
      <c r="N5284" s="93"/>
      <c r="P5284" s="93"/>
    </row>
    <row r="5285" spans="2:16">
      <c r="B5285" s="93"/>
      <c r="C5285" s="93"/>
      <c r="D5285" s="93"/>
      <c r="F5285" s="93"/>
      <c r="H5285" s="93"/>
      <c r="J5285" s="93"/>
      <c r="L5285" s="93"/>
      <c r="N5285" s="93"/>
      <c r="P5285" s="93"/>
    </row>
    <row r="5286" spans="2:16">
      <c r="B5286" s="93"/>
      <c r="C5286" s="93"/>
      <c r="D5286" s="93"/>
      <c r="F5286" s="93"/>
      <c r="H5286" s="93"/>
      <c r="J5286" s="93"/>
      <c r="L5286" s="93"/>
      <c r="N5286" s="93"/>
      <c r="P5286" s="93"/>
    </row>
    <row r="5287" spans="2:16">
      <c r="B5287" s="93"/>
      <c r="C5287" s="93"/>
      <c r="D5287" s="93"/>
      <c r="F5287" s="93"/>
      <c r="H5287" s="93"/>
      <c r="J5287" s="93"/>
      <c r="L5287" s="93"/>
      <c r="N5287" s="93"/>
      <c r="P5287" s="93"/>
    </row>
    <row r="5288" spans="2:16">
      <c r="B5288" s="93"/>
      <c r="C5288" s="93"/>
      <c r="D5288" s="93"/>
      <c r="F5288" s="93"/>
      <c r="H5288" s="93"/>
      <c r="J5288" s="93"/>
      <c r="L5288" s="93"/>
      <c r="N5288" s="93"/>
      <c r="P5288" s="93"/>
    </row>
    <row r="5289" spans="2:16">
      <c r="B5289" s="93"/>
      <c r="C5289" s="93"/>
      <c r="D5289" s="93"/>
      <c r="F5289" s="93"/>
      <c r="H5289" s="93"/>
      <c r="J5289" s="93"/>
      <c r="L5289" s="93"/>
      <c r="N5289" s="93"/>
      <c r="P5289" s="93"/>
    </row>
    <row r="5290" spans="2:16">
      <c r="B5290" s="93"/>
      <c r="C5290" s="93"/>
      <c r="D5290" s="93"/>
      <c r="F5290" s="93"/>
      <c r="H5290" s="93"/>
      <c r="J5290" s="93"/>
      <c r="L5290" s="93"/>
      <c r="N5290" s="93"/>
      <c r="P5290" s="93"/>
    </row>
    <row r="5291" spans="2:16">
      <c r="B5291" s="93"/>
      <c r="C5291" s="93"/>
      <c r="D5291" s="93"/>
      <c r="F5291" s="93"/>
      <c r="H5291" s="93"/>
      <c r="J5291" s="93"/>
      <c r="L5291" s="93"/>
      <c r="N5291" s="93"/>
      <c r="P5291" s="93"/>
    </row>
    <row r="5292" spans="2:16">
      <c r="B5292" s="93"/>
      <c r="C5292" s="93"/>
      <c r="D5292" s="93"/>
      <c r="F5292" s="93"/>
      <c r="H5292" s="93"/>
      <c r="J5292" s="93"/>
      <c r="L5292" s="93"/>
      <c r="N5292" s="93"/>
      <c r="P5292" s="93"/>
    </row>
    <row r="5293" spans="2:16">
      <c r="B5293" s="93"/>
      <c r="C5293" s="93"/>
      <c r="D5293" s="93"/>
      <c r="F5293" s="93"/>
      <c r="H5293" s="93"/>
      <c r="J5293" s="93"/>
      <c r="L5293" s="93"/>
      <c r="N5293" s="93"/>
      <c r="P5293" s="93"/>
    </row>
    <row r="5294" spans="2:16">
      <c r="B5294" s="93"/>
      <c r="C5294" s="93"/>
      <c r="D5294" s="93"/>
      <c r="F5294" s="93"/>
      <c r="H5294" s="93"/>
      <c r="J5294" s="93"/>
      <c r="L5294" s="93"/>
      <c r="N5294" s="93"/>
      <c r="P5294" s="93"/>
    </row>
    <row r="5295" spans="2:16">
      <c r="B5295" s="93"/>
      <c r="C5295" s="93"/>
      <c r="D5295" s="93"/>
      <c r="F5295" s="93"/>
      <c r="H5295" s="93"/>
      <c r="J5295" s="93"/>
      <c r="L5295" s="93"/>
      <c r="N5295" s="93"/>
      <c r="P5295" s="93"/>
    </row>
    <row r="5296" spans="2:16">
      <c r="B5296" s="93"/>
      <c r="C5296" s="93"/>
      <c r="D5296" s="93"/>
      <c r="F5296" s="93"/>
      <c r="H5296" s="93"/>
      <c r="J5296" s="93"/>
      <c r="L5296" s="93"/>
      <c r="N5296" s="93"/>
      <c r="P5296" s="93"/>
    </row>
    <row r="5297" spans="2:16">
      <c r="B5297" s="93"/>
      <c r="C5297" s="93"/>
      <c r="D5297" s="93"/>
      <c r="F5297" s="93"/>
      <c r="H5297" s="93"/>
      <c r="J5297" s="93"/>
      <c r="L5297" s="93"/>
      <c r="N5297" s="93"/>
      <c r="P5297" s="93"/>
    </row>
    <row r="5298" spans="2:16">
      <c r="B5298" s="93"/>
      <c r="C5298" s="93"/>
      <c r="D5298" s="93"/>
      <c r="F5298" s="93"/>
      <c r="H5298" s="93"/>
      <c r="J5298" s="93"/>
      <c r="L5298" s="93"/>
      <c r="N5298" s="93"/>
      <c r="P5298" s="93"/>
    </row>
    <row r="5299" spans="2:16">
      <c r="B5299" s="93"/>
      <c r="C5299" s="93"/>
      <c r="D5299" s="93"/>
      <c r="F5299" s="93"/>
      <c r="H5299" s="93"/>
      <c r="J5299" s="93"/>
      <c r="L5299" s="93"/>
      <c r="N5299" s="93"/>
      <c r="P5299" s="93"/>
    </row>
    <row r="5300" spans="2:16">
      <c r="B5300" s="93"/>
      <c r="C5300" s="93"/>
      <c r="D5300" s="93"/>
      <c r="F5300" s="93"/>
      <c r="H5300" s="93"/>
      <c r="J5300" s="93"/>
      <c r="L5300" s="93"/>
      <c r="N5300" s="93"/>
      <c r="P5300" s="93"/>
    </row>
    <row r="5301" spans="2:16">
      <c r="B5301" s="93"/>
      <c r="C5301" s="93"/>
      <c r="D5301" s="93"/>
      <c r="F5301" s="93"/>
      <c r="H5301" s="93"/>
      <c r="J5301" s="93"/>
      <c r="L5301" s="93"/>
      <c r="N5301" s="93"/>
      <c r="P5301" s="93"/>
    </row>
    <row r="5302" spans="2:16">
      <c r="B5302" s="93"/>
      <c r="C5302" s="93"/>
      <c r="D5302" s="93"/>
      <c r="F5302" s="93"/>
      <c r="H5302" s="93"/>
      <c r="J5302" s="93"/>
      <c r="L5302" s="93"/>
      <c r="N5302" s="93"/>
      <c r="P5302" s="93"/>
    </row>
    <row r="5303" spans="2:16">
      <c r="B5303" s="93"/>
      <c r="C5303" s="93"/>
      <c r="D5303" s="93"/>
      <c r="F5303" s="93"/>
      <c r="H5303" s="93"/>
      <c r="J5303" s="93"/>
      <c r="L5303" s="93"/>
      <c r="N5303" s="93"/>
      <c r="P5303" s="93"/>
    </row>
    <row r="5304" spans="2:16">
      <c r="B5304" s="93"/>
      <c r="C5304" s="93"/>
      <c r="D5304" s="93"/>
      <c r="F5304" s="93"/>
      <c r="H5304" s="93"/>
      <c r="J5304" s="93"/>
      <c r="L5304" s="93"/>
      <c r="N5304" s="93"/>
      <c r="P5304" s="93"/>
    </row>
    <row r="5305" spans="2:16">
      <c r="B5305" s="93"/>
      <c r="C5305" s="93"/>
      <c r="D5305" s="93"/>
      <c r="F5305" s="93"/>
      <c r="H5305" s="93"/>
      <c r="J5305" s="93"/>
      <c r="L5305" s="93"/>
      <c r="N5305" s="93"/>
      <c r="P5305" s="93"/>
    </row>
    <row r="5306" spans="2:16">
      <c r="B5306" s="93"/>
      <c r="C5306" s="93"/>
      <c r="D5306" s="93"/>
      <c r="F5306" s="93"/>
      <c r="H5306" s="93"/>
      <c r="J5306" s="93"/>
      <c r="L5306" s="93"/>
      <c r="N5306" s="93"/>
      <c r="P5306" s="93"/>
    </row>
    <row r="5307" spans="2:16">
      <c r="B5307" s="93"/>
      <c r="C5307" s="93"/>
      <c r="D5307" s="93"/>
      <c r="F5307" s="93"/>
      <c r="H5307" s="93"/>
      <c r="J5307" s="93"/>
      <c r="L5307" s="93"/>
      <c r="N5307" s="93"/>
      <c r="P5307" s="93"/>
    </row>
    <row r="5308" spans="2:16">
      <c r="B5308" s="93"/>
      <c r="C5308" s="93"/>
      <c r="D5308" s="93"/>
      <c r="F5308" s="93"/>
      <c r="H5308" s="93"/>
      <c r="J5308" s="93"/>
      <c r="L5308" s="93"/>
      <c r="N5308" s="93"/>
      <c r="P5308" s="93"/>
    </row>
    <row r="5309" spans="2:16">
      <c r="B5309" s="93"/>
      <c r="C5309" s="93"/>
      <c r="D5309" s="93"/>
      <c r="F5309" s="93"/>
      <c r="H5309" s="93"/>
      <c r="J5309" s="93"/>
      <c r="L5309" s="93"/>
      <c r="N5309" s="93"/>
      <c r="P5309" s="93"/>
    </row>
    <row r="5310" spans="2:16">
      <c r="B5310" s="93"/>
      <c r="C5310" s="93"/>
      <c r="D5310" s="93"/>
      <c r="F5310" s="93"/>
      <c r="H5310" s="93"/>
      <c r="J5310" s="93"/>
      <c r="L5310" s="93"/>
      <c r="N5310" s="93"/>
      <c r="P5310" s="93"/>
    </row>
    <row r="5311" spans="2:16">
      <c r="B5311" s="93"/>
      <c r="C5311" s="93"/>
      <c r="D5311" s="93"/>
      <c r="F5311" s="93"/>
      <c r="H5311" s="93"/>
      <c r="J5311" s="93"/>
      <c r="L5311" s="93"/>
      <c r="N5311" s="93"/>
      <c r="P5311" s="93"/>
    </row>
    <row r="5312" spans="2:16">
      <c r="B5312" s="93"/>
      <c r="C5312" s="93"/>
      <c r="D5312" s="93"/>
      <c r="F5312" s="93"/>
      <c r="H5312" s="93"/>
      <c r="J5312" s="93"/>
      <c r="L5312" s="93"/>
      <c r="N5312" s="93"/>
      <c r="P5312" s="93"/>
    </row>
    <row r="5313" spans="2:16">
      <c r="B5313" s="93"/>
      <c r="C5313" s="93"/>
      <c r="D5313" s="93"/>
      <c r="F5313" s="93"/>
      <c r="H5313" s="93"/>
      <c r="J5313" s="93"/>
      <c r="L5313" s="93"/>
      <c r="N5313" s="93"/>
      <c r="P5313" s="93"/>
    </row>
    <row r="5314" spans="2:16">
      <c r="B5314" s="93"/>
      <c r="C5314" s="93"/>
      <c r="D5314" s="93"/>
      <c r="F5314" s="93"/>
      <c r="H5314" s="93"/>
      <c r="J5314" s="93"/>
      <c r="L5314" s="93"/>
      <c r="N5314" s="93"/>
      <c r="P5314" s="93"/>
    </row>
    <row r="5315" spans="2:16">
      <c r="B5315" s="93"/>
      <c r="C5315" s="93"/>
      <c r="D5315" s="93"/>
      <c r="F5315" s="93"/>
      <c r="H5315" s="93"/>
      <c r="J5315" s="93"/>
      <c r="L5315" s="93"/>
      <c r="N5315" s="93"/>
      <c r="P5315" s="93"/>
    </row>
    <row r="5316" spans="2:16">
      <c r="B5316" s="93"/>
      <c r="C5316" s="93"/>
      <c r="D5316" s="93"/>
      <c r="F5316" s="93"/>
      <c r="H5316" s="93"/>
      <c r="J5316" s="93"/>
      <c r="L5316" s="93"/>
      <c r="N5316" s="93"/>
      <c r="P5316" s="93"/>
    </row>
    <row r="5317" spans="2:16">
      <c r="B5317" s="93"/>
      <c r="C5317" s="93"/>
      <c r="D5317" s="93"/>
      <c r="F5317" s="93"/>
      <c r="H5317" s="93"/>
      <c r="J5317" s="93"/>
      <c r="L5317" s="93"/>
      <c r="N5317" s="93"/>
      <c r="P5317" s="93"/>
    </row>
    <row r="5318" spans="2:16">
      <c r="B5318" s="93"/>
      <c r="C5318" s="93"/>
      <c r="D5318" s="93"/>
      <c r="F5318" s="93"/>
      <c r="H5318" s="93"/>
      <c r="J5318" s="93"/>
      <c r="L5318" s="93"/>
      <c r="N5318" s="93"/>
      <c r="P5318" s="93"/>
    </row>
    <row r="5319" spans="2:16">
      <c r="B5319" s="93"/>
      <c r="C5319" s="93"/>
      <c r="D5319" s="93"/>
      <c r="F5319" s="93"/>
      <c r="H5319" s="93"/>
      <c r="J5319" s="93"/>
      <c r="L5319" s="93"/>
      <c r="N5319" s="93"/>
      <c r="P5319" s="93"/>
    </row>
    <row r="5320" spans="2:16">
      <c r="B5320" s="93"/>
      <c r="C5320" s="93"/>
      <c r="D5320" s="93"/>
      <c r="F5320" s="93"/>
      <c r="H5320" s="93"/>
      <c r="J5320" s="93"/>
      <c r="L5320" s="93"/>
      <c r="N5320" s="93"/>
      <c r="P5320" s="93"/>
    </row>
    <row r="5321" spans="2:16">
      <c r="B5321" s="93"/>
      <c r="C5321" s="93"/>
      <c r="D5321" s="93"/>
      <c r="F5321" s="93"/>
      <c r="H5321" s="93"/>
      <c r="J5321" s="93"/>
      <c r="L5321" s="93"/>
      <c r="N5321" s="93"/>
      <c r="P5321" s="93"/>
    </row>
    <row r="5322" spans="2:16">
      <c r="B5322" s="93"/>
      <c r="C5322" s="93"/>
      <c r="D5322" s="93"/>
      <c r="F5322" s="93"/>
      <c r="H5322" s="93"/>
      <c r="J5322" s="93"/>
      <c r="L5322" s="93"/>
      <c r="N5322" s="93"/>
      <c r="P5322" s="93"/>
    </row>
    <row r="5323" spans="2:16">
      <c r="B5323" s="93"/>
      <c r="C5323" s="93"/>
      <c r="D5323" s="93"/>
      <c r="F5323" s="93"/>
      <c r="H5323" s="93"/>
      <c r="J5323" s="93"/>
      <c r="L5323" s="93"/>
      <c r="N5323" s="93"/>
      <c r="P5323" s="93"/>
    </row>
    <row r="5324" spans="2:16">
      <c r="B5324" s="93"/>
      <c r="C5324" s="93"/>
      <c r="D5324" s="93"/>
      <c r="F5324" s="93"/>
      <c r="H5324" s="93"/>
      <c r="J5324" s="93"/>
      <c r="L5324" s="93"/>
      <c r="N5324" s="93"/>
      <c r="P5324" s="93"/>
    </row>
    <row r="5325" spans="2:16">
      <c r="B5325" s="93"/>
      <c r="C5325" s="93"/>
      <c r="D5325" s="93"/>
      <c r="F5325" s="93"/>
      <c r="H5325" s="93"/>
      <c r="J5325" s="93"/>
      <c r="L5325" s="93"/>
      <c r="N5325" s="93"/>
      <c r="P5325" s="93"/>
    </row>
    <row r="5326" spans="2:16">
      <c r="B5326" s="93"/>
      <c r="C5326" s="93"/>
      <c r="D5326" s="93"/>
      <c r="F5326" s="93"/>
      <c r="H5326" s="93"/>
      <c r="J5326" s="93"/>
      <c r="L5326" s="93"/>
      <c r="N5326" s="93"/>
      <c r="P5326" s="93"/>
    </row>
    <row r="5327" spans="2:16">
      <c r="B5327" s="93"/>
      <c r="C5327" s="93"/>
      <c r="D5327" s="93"/>
      <c r="F5327" s="93"/>
      <c r="H5327" s="93"/>
      <c r="J5327" s="93"/>
      <c r="L5327" s="93"/>
      <c r="N5327" s="93"/>
      <c r="P5327" s="93"/>
    </row>
    <row r="5328" spans="2:16">
      <c r="B5328" s="93"/>
      <c r="C5328" s="93"/>
      <c r="D5328" s="93"/>
      <c r="F5328" s="93"/>
      <c r="H5328" s="93"/>
      <c r="J5328" s="93"/>
      <c r="L5328" s="93"/>
      <c r="N5328" s="93"/>
      <c r="P5328" s="93"/>
    </row>
    <row r="5329" spans="2:16">
      <c r="B5329" s="93"/>
      <c r="C5329" s="93"/>
      <c r="D5329" s="93"/>
      <c r="F5329" s="93"/>
      <c r="H5329" s="93"/>
      <c r="J5329" s="93"/>
      <c r="L5329" s="93"/>
      <c r="N5329" s="93"/>
      <c r="P5329" s="93"/>
    </row>
    <row r="5330" spans="2:16">
      <c r="B5330" s="93"/>
      <c r="C5330" s="93"/>
      <c r="D5330" s="93"/>
      <c r="F5330" s="93"/>
      <c r="H5330" s="93"/>
      <c r="J5330" s="93"/>
      <c r="L5330" s="93"/>
      <c r="N5330" s="93"/>
      <c r="P5330" s="93"/>
    </row>
    <row r="5331" spans="2:16">
      <c r="B5331" s="93"/>
      <c r="C5331" s="93"/>
      <c r="D5331" s="93"/>
      <c r="F5331" s="93"/>
      <c r="H5331" s="93"/>
      <c r="J5331" s="93"/>
      <c r="L5331" s="93"/>
      <c r="N5331" s="93"/>
      <c r="P5331" s="93"/>
    </row>
    <row r="5332" spans="2:16">
      <c r="B5332" s="93"/>
      <c r="C5332" s="93"/>
      <c r="D5332" s="93"/>
      <c r="F5332" s="93"/>
      <c r="H5332" s="93"/>
      <c r="J5332" s="93"/>
      <c r="L5332" s="93"/>
      <c r="N5332" s="93"/>
      <c r="P5332" s="93"/>
    </row>
    <row r="5333" spans="2:16">
      <c r="B5333" s="93"/>
      <c r="C5333" s="93"/>
      <c r="D5333" s="93"/>
      <c r="F5333" s="93"/>
      <c r="H5333" s="93"/>
      <c r="J5333" s="93"/>
      <c r="L5333" s="93"/>
      <c r="N5333" s="93"/>
      <c r="P5333" s="93"/>
    </row>
    <row r="5334" spans="2:16">
      <c r="B5334" s="93"/>
      <c r="C5334" s="93"/>
      <c r="D5334" s="93"/>
      <c r="F5334" s="93"/>
      <c r="H5334" s="93"/>
      <c r="J5334" s="93"/>
      <c r="L5334" s="93"/>
      <c r="N5334" s="93"/>
      <c r="P5334" s="93"/>
    </row>
    <row r="5335" spans="2:16">
      <c r="B5335" s="93"/>
      <c r="C5335" s="93"/>
      <c r="D5335" s="93"/>
      <c r="F5335" s="93"/>
      <c r="H5335" s="93"/>
      <c r="J5335" s="93"/>
      <c r="L5335" s="93"/>
      <c r="N5335" s="93"/>
      <c r="P5335" s="93"/>
    </row>
    <row r="5336" spans="2:16">
      <c r="B5336" s="93"/>
      <c r="C5336" s="93"/>
      <c r="D5336" s="93"/>
      <c r="F5336" s="93"/>
      <c r="H5336" s="93"/>
      <c r="J5336" s="93"/>
      <c r="L5336" s="93"/>
      <c r="N5336" s="93"/>
      <c r="P5336" s="93"/>
    </row>
    <row r="5337" spans="2:16">
      <c r="B5337" s="93"/>
      <c r="C5337" s="93"/>
      <c r="D5337" s="93"/>
      <c r="F5337" s="93"/>
      <c r="H5337" s="93"/>
      <c r="J5337" s="93"/>
      <c r="L5337" s="93"/>
      <c r="N5337" s="93"/>
      <c r="P5337" s="93"/>
    </row>
    <row r="5338" spans="2:16">
      <c r="B5338" s="93"/>
      <c r="C5338" s="93"/>
      <c r="D5338" s="93"/>
      <c r="F5338" s="93"/>
      <c r="H5338" s="93"/>
      <c r="J5338" s="93"/>
      <c r="L5338" s="93"/>
      <c r="N5338" s="93"/>
      <c r="P5338" s="93"/>
    </row>
    <row r="5339" spans="2:16">
      <c r="B5339" s="93"/>
      <c r="C5339" s="93"/>
      <c r="D5339" s="93"/>
      <c r="F5339" s="93"/>
      <c r="H5339" s="93"/>
      <c r="J5339" s="93"/>
      <c r="L5339" s="93"/>
      <c r="N5339" s="93"/>
      <c r="P5339" s="93"/>
    </row>
    <row r="5340" spans="2:16">
      <c r="B5340" s="93"/>
      <c r="C5340" s="93"/>
      <c r="D5340" s="93"/>
      <c r="F5340" s="93"/>
      <c r="H5340" s="93"/>
      <c r="J5340" s="93"/>
      <c r="L5340" s="93"/>
      <c r="N5340" s="93"/>
      <c r="P5340" s="93"/>
    </row>
    <row r="5341" spans="2:16">
      <c r="B5341" s="93"/>
      <c r="C5341" s="93"/>
      <c r="D5341" s="93"/>
      <c r="F5341" s="93"/>
      <c r="H5341" s="93"/>
      <c r="J5341" s="93"/>
      <c r="L5341" s="93"/>
      <c r="N5341" s="93"/>
      <c r="P5341" s="93"/>
    </row>
    <row r="5342" spans="2:16">
      <c r="B5342" s="93"/>
      <c r="C5342" s="93"/>
      <c r="D5342" s="93"/>
      <c r="F5342" s="93"/>
      <c r="H5342" s="93"/>
      <c r="J5342" s="93"/>
      <c r="L5342" s="93"/>
      <c r="N5342" s="93"/>
      <c r="P5342" s="93"/>
    </row>
    <row r="5343" spans="2:16">
      <c r="B5343" s="93"/>
      <c r="C5343" s="93"/>
      <c r="D5343" s="93"/>
      <c r="F5343" s="93"/>
      <c r="H5343" s="93"/>
      <c r="J5343" s="93"/>
      <c r="L5343" s="93"/>
      <c r="N5343" s="93"/>
      <c r="P5343" s="93"/>
    </row>
    <row r="5344" spans="2:16">
      <c r="B5344" s="93"/>
      <c r="C5344" s="93"/>
      <c r="D5344" s="93"/>
      <c r="F5344" s="93"/>
      <c r="H5344" s="93"/>
      <c r="J5344" s="93"/>
      <c r="L5344" s="93"/>
      <c r="N5344" s="93"/>
      <c r="P5344" s="93"/>
    </row>
    <row r="5345" spans="2:16">
      <c r="B5345" s="93"/>
      <c r="C5345" s="93"/>
      <c r="D5345" s="93"/>
      <c r="F5345" s="93"/>
      <c r="H5345" s="93"/>
      <c r="J5345" s="93"/>
      <c r="L5345" s="93"/>
      <c r="N5345" s="93"/>
      <c r="P5345" s="93"/>
    </row>
    <row r="5346" spans="2:16">
      <c r="B5346" s="93"/>
      <c r="C5346" s="93"/>
      <c r="D5346" s="93"/>
      <c r="F5346" s="93"/>
      <c r="H5346" s="93"/>
      <c r="J5346" s="93"/>
      <c r="L5346" s="93"/>
      <c r="N5346" s="93"/>
      <c r="P5346" s="93"/>
    </row>
    <row r="5347" spans="2:16">
      <c r="B5347" s="93"/>
      <c r="C5347" s="93"/>
      <c r="D5347" s="93"/>
      <c r="F5347" s="93"/>
      <c r="H5347" s="93"/>
      <c r="J5347" s="93"/>
      <c r="L5347" s="93"/>
      <c r="N5347" s="93"/>
      <c r="P5347" s="93"/>
    </row>
    <row r="5348" spans="2:16">
      <c r="B5348" s="93"/>
      <c r="C5348" s="93"/>
      <c r="D5348" s="93"/>
      <c r="F5348" s="93"/>
      <c r="H5348" s="93"/>
      <c r="J5348" s="93"/>
      <c r="L5348" s="93"/>
      <c r="N5348" s="93"/>
      <c r="P5348" s="93"/>
    </row>
    <row r="5349" spans="2:16">
      <c r="B5349" s="93"/>
      <c r="C5349" s="93"/>
      <c r="D5349" s="93"/>
      <c r="F5349" s="93"/>
      <c r="H5349" s="93"/>
      <c r="J5349" s="93"/>
      <c r="L5349" s="93"/>
      <c r="N5349" s="93"/>
      <c r="P5349" s="93"/>
    </row>
    <row r="5350" spans="2:16">
      <c r="B5350" s="93"/>
      <c r="C5350" s="93"/>
      <c r="D5350" s="93"/>
      <c r="F5350" s="93"/>
      <c r="H5350" s="93"/>
      <c r="J5350" s="93"/>
      <c r="L5350" s="93"/>
      <c r="N5350" s="93"/>
      <c r="P5350" s="93"/>
    </row>
    <row r="5351" spans="2:16">
      <c r="B5351" s="93"/>
      <c r="C5351" s="93"/>
      <c r="D5351" s="93"/>
      <c r="F5351" s="93"/>
      <c r="H5351" s="93"/>
      <c r="J5351" s="93"/>
      <c r="L5351" s="93"/>
      <c r="N5351" s="93"/>
      <c r="P5351" s="93"/>
    </row>
    <row r="5352" spans="2:16">
      <c r="B5352" s="93"/>
      <c r="C5352" s="93"/>
      <c r="D5352" s="93"/>
      <c r="F5352" s="93"/>
      <c r="H5352" s="93"/>
      <c r="J5352" s="93"/>
      <c r="L5352" s="93"/>
      <c r="N5352" s="93"/>
      <c r="P5352" s="93"/>
    </row>
    <row r="5353" spans="2:16">
      <c r="B5353" s="93"/>
      <c r="C5353" s="93"/>
      <c r="D5353" s="93"/>
      <c r="F5353" s="93"/>
      <c r="H5353" s="93"/>
      <c r="J5353" s="93"/>
      <c r="L5353" s="93"/>
      <c r="N5353" s="93"/>
      <c r="P5353" s="93"/>
    </row>
    <row r="5354" spans="2:16">
      <c r="B5354" s="93"/>
      <c r="C5354" s="93"/>
      <c r="D5354" s="93"/>
      <c r="F5354" s="93"/>
      <c r="H5354" s="93"/>
      <c r="J5354" s="93"/>
      <c r="L5354" s="93"/>
      <c r="N5354" s="93"/>
      <c r="P5354" s="93"/>
    </row>
    <row r="5355" spans="2:16">
      <c r="B5355" s="93"/>
      <c r="C5355" s="93"/>
      <c r="D5355" s="93"/>
      <c r="F5355" s="93"/>
      <c r="H5355" s="93"/>
      <c r="J5355" s="93"/>
      <c r="L5355" s="93"/>
      <c r="N5355" s="93"/>
      <c r="P5355" s="93"/>
    </row>
    <row r="5356" spans="2:16">
      <c r="B5356" s="93"/>
      <c r="C5356" s="93"/>
      <c r="D5356" s="93"/>
      <c r="F5356" s="93"/>
      <c r="H5356" s="93"/>
      <c r="J5356" s="93"/>
      <c r="L5356" s="93"/>
      <c r="N5356" s="93"/>
      <c r="P5356" s="93"/>
    </row>
    <row r="5357" spans="2:16">
      <c r="B5357" s="93"/>
      <c r="C5357" s="93"/>
      <c r="D5357" s="93"/>
      <c r="F5357" s="93"/>
      <c r="H5357" s="93"/>
      <c r="J5357" s="93"/>
      <c r="L5357" s="93"/>
      <c r="N5357" s="93"/>
      <c r="P5357" s="93"/>
    </row>
    <row r="5358" spans="2:16">
      <c r="B5358" s="93"/>
      <c r="C5358" s="93"/>
      <c r="D5358" s="93"/>
      <c r="F5358" s="93"/>
      <c r="H5358" s="93"/>
      <c r="J5358" s="93"/>
      <c r="L5358" s="93"/>
      <c r="N5358" s="93"/>
      <c r="P5358" s="93"/>
    </row>
    <row r="5359" spans="2:16">
      <c r="B5359" s="93"/>
      <c r="C5359" s="93"/>
      <c r="D5359" s="93"/>
      <c r="F5359" s="93"/>
      <c r="H5359" s="93"/>
      <c r="J5359" s="93"/>
      <c r="L5359" s="93"/>
      <c r="N5359" s="93"/>
      <c r="P5359" s="93"/>
    </row>
    <row r="5360" spans="2:16">
      <c r="B5360" s="93"/>
      <c r="C5360" s="93"/>
      <c r="D5360" s="93"/>
      <c r="F5360" s="93"/>
      <c r="H5360" s="93"/>
      <c r="J5360" s="93"/>
      <c r="L5360" s="93"/>
      <c r="N5360" s="93"/>
      <c r="P5360" s="93"/>
    </row>
    <row r="5361" spans="2:16">
      <c r="B5361" s="93"/>
      <c r="C5361" s="93"/>
      <c r="D5361" s="93"/>
      <c r="F5361" s="93"/>
      <c r="H5361" s="93"/>
      <c r="J5361" s="93"/>
      <c r="L5361" s="93"/>
      <c r="N5361" s="93"/>
      <c r="P5361" s="93"/>
    </row>
    <row r="5362" spans="2:16">
      <c r="B5362" s="93"/>
      <c r="C5362" s="93"/>
      <c r="D5362" s="93"/>
      <c r="F5362" s="93"/>
      <c r="H5362" s="93"/>
      <c r="J5362" s="93"/>
      <c r="L5362" s="93"/>
      <c r="N5362" s="93"/>
      <c r="P5362" s="93"/>
    </row>
    <row r="5363" spans="2:16">
      <c r="B5363" s="93"/>
      <c r="C5363" s="93"/>
      <c r="D5363" s="93"/>
      <c r="F5363" s="93"/>
      <c r="H5363" s="93"/>
      <c r="J5363" s="93"/>
      <c r="L5363" s="93"/>
      <c r="N5363" s="93"/>
      <c r="P5363" s="93"/>
    </row>
    <row r="5364" spans="2:16">
      <c r="B5364" s="93"/>
      <c r="C5364" s="93"/>
      <c r="D5364" s="93"/>
      <c r="F5364" s="93"/>
      <c r="H5364" s="93"/>
      <c r="J5364" s="93"/>
      <c r="L5364" s="93"/>
      <c r="N5364" s="93"/>
      <c r="P5364" s="93"/>
    </row>
    <row r="5365" spans="2:16">
      <c r="B5365" s="93"/>
      <c r="C5365" s="93"/>
      <c r="D5365" s="93"/>
      <c r="F5365" s="93"/>
      <c r="H5365" s="93"/>
      <c r="J5365" s="93"/>
      <c r="L5365" s="93"/>
      <c r="N5365" s="93"/>
      <c r="P5365" s="93"/>
    </row>
    <row r="5366" spans="2:16">
      <c r="B5366" s="93"/>
      <c r="C5366" s="93"/>
      <c r="D5366" s="93"/>
      <c r="F5366" s="93"/>
      <c r="H5366" s="93"/>
      <c r="J5366" s="93"/>
      <c r="L5366" s="93"/>
      <c r="N5366" s="93"/>
      <c r="P5366" s="93"/>
    </row>
    <row r="5367" spans="2:16">
      <c r="B5367" s="93"/>
      <c r="C5367" s="93"/>
      <c r="D5367" s="93"/>
      <c r="F5367" s="93"/>
      <c r="H5367" s="93"/>
      <c r="J5367" s="93"/>
      <c r="L5367" s="93"/>
      <c r="N5367" s="93"/>
      <c r="P5367" s="93"/>
    </row>
    <row r="5368" spans="2:16">
      <c r="B5368" s="93"/>
      <c r="C5368" s="93"/>
      <c r="D5368" s="93"/>
      <c r="F5368" s="93"/>
      <c r="H5368" s="93"/>
      <c r="J5368" s="93"/>
      <c r="L5368" s="93"/>
      <c r="N5368" s="93"/>
      <c r="P5368" s="93"/>
    </row>
    <row r="5369" spans="2:16">
      <c r="B5369" s="93"/>
      <c r="C5369" s="93"/>
      <c r="D5369" s="93"/>
      <c r="F5369" s="93"/>
      <c r="H5369" s="93"/>
      <c r="J5369" s="93"/>
      <c r="L5369" s="93"/>
      <c r="N5369" s="93"/>
      <c r="P5369" s="93"/>
    </row>
    <row r="5370" spans="2:16">
      <c r="B5370" s="93"/>
      <c r="C5370" s="93"/>
      <c r="D5370" s="93"/>
      <c r="F5370" s="93"/>
      <c r="H5370" s="93"/>
      <c r="J5370" s="93"/>
      <c r="L5370" s="93"/>
      <c r="N5370" s="93"/>
      <c r="P5370" s="93"/>
    </row>
    <row r="5371" spans="2:16">
      <c r="B5371" s="93"/>
      <c r="C5371" s="93"/>
      <c r="D5371" s="93"/>
      <c r="F5371" s="93"/>
      <c r="H5371" s="93"/>
      <c r="J5371" s="93"/>
      <c r="L5371" s="93"/>
      <c r="N5371" s="93"/>
      <c r="P5371" s="93"/>
    </row>
    <row r="5372" spans="2:16">
      <c r="B5372" s="93"/>
      <c r="C5372" s="93"/>
      <c r="D5372" s="93"/>
      <c r="F5372" s="93"/>
      <c r="H5372" s="93"/>
      <c r="J5372" s="93"/>
      <c r="L5372" s="93"/>
      <c r="N5372" s="93"/>
      <c r="P5372" s="93"/>
    </row>
    <row r="5373" spans="2:16">
      <c r="B5373" s="93"/>
      <c r="C5373" s="93"/>
      <c r="D5373" s="93"/>
      <c r="F5373" s="93"/>
      <c r="H5373" s="93"/>
      <c r="J5373" s="93"/>
      <c r="L5373" s="93"/>
      <c r="N5373" s="93"/>
      <c r="P5373" s="93"/>
    </row>
    <row r="5374" spans="2:16">
      <c r="B5374" s="93"/>
      <c r="C5374" s="93"/>
      <c r="D5374" s="93"/>
      <c r="F5374" s="93"/>
      <c r="H5374" s="93"/>
      <c r="J5374" s="93"/>
      <c r="L5374" s="93"/>
      <c r="N5374" s="93"/>
      <c r="P5374" s="93"/>
    </row>
    <row r="5375" spans="2:16">
      <c r="B5375" s="93"/>
      <c r="C5375" s="93"/>
      <c r="D5375" s="93"/>
      <c r="F5375" s="93"/>
      <c r="H5375" s="93"/>
      <c r="J5375" s="93"/>
      <c r="L5375" s="93"/>
      <c r="N5375" s="93"/>
      <c r="P5375" s="93"/>
    </row>
    <row r="5376" spans="2:16">
      <c r="B5376" s="93"/>
      <c r="C5376" s="93"/>
      <c r="D5376" s="93"/>
      <c r="F5376" s="93"/>
      <c r="H5376" s="93"/>
      <c r="J5376" s="93"/>
      <c r="L5376" s="93"/>
      <c r="N5376" s="93"/>
      <c r="P5376" s="93"/>
    </row>
    <row r="5377" spans="2:16">
      <c r="B5377" s="93"/>
      <c r="C5377" s="93"/>
      <c r="D5377" s="93"/>
      <c r="F5377" s="93"/>
      <c r="H5377" s="93"/>
      <c r="J5377" s="93"/>
      <c r="L5377" s="93"/>
      <c r="N5377" s="93"/>
      <c r="P5377" s="93"/>
    </row>
    <row r="5378" spans="2:16">
      <c r="B5378" s="93"/>
      <c r="C5378" s="93"/>
      <c r="D5378" s="93"/>
      <c r="F5378" s="93"/>
      <c r="H5378" s="93"/>
      <c r="J5378" s="93"/>
      <c r="L5378" s="93"/>
      <c r="N5378" s="93"/>
      <c r="P5378" s="93"/>
    </row>
    <row r="5379" spans="2:16">
      <c r="B5379" s="93"/>
      <c r="C5379" s="93"/>
      <c r="D5379" s="93"/>
      <c r="F5379" s="93"/>
      <c r="H5379" s="93"/>
      <c r="J5379" s="93"/>
      <c r="L5379" s="93"/>
      <c r="N5379" s="93"/>
      <c r="P5379" s="93"/>
    </row>
    <row r="5380" spans="2:16">
      <c r="B5380" s="93"/>
      <c r="C5380" s="93"/>
      <c r="D5380" s="93"/>
      <c r="F5380" s="93"/>
      <c r="H5380" s="93"/>
      <c r="J5380" s="93"/>
      <c r="L5380" s="93"/>
      <c r="N5380" s="93"/>
      <c r="P5380" s="93"/>
    </row>
    <row r="5381" spans="2:16">
      <c r="B5381" s="93"/>
      <c r="C5381" s="93"/>
      <c r="D5381" s="93"/>
      <c r="F5381" s="93"/>
      <c r="H5381" s="93"/>
      <c r="J5381" s="93"/>
      <c r="L5381" s="93"/>
      <c r="N5381" s="93"/>
      <c r="P5381" s="93"/>
    </row>
    <row r="5382" spans="2:16">
      <c r="B5382" s="93"/>
      <c r="C5382" s="93"/>
      <c r="D5382" s="93"/>
      <c r="F5382" s="93"/>
      <c r="H5382" s="93"/>
      <c r="J5382" s="93"/>
      <c r="L5382" s="93"/>
      <c r="N5382" s="93"/>
      <c r="P5382" s="93"/>
    </row>
    <row r="5383" spans="2:16">
      <c r="B5383" s="93"/>
      <c r="C5383" s="93"/>
      <c r="D5383" s="93"/>
      <c r="F5383" s="93"/>
      <c r="H5383" s="93"/>
      <c r="J5383" s="93"/>
      <c r="L5383" s="93"/>
      <c r="N5383" s="93"/>
      <c r="P5383" s="93"/>
    </row>
    <row r="5384" spans="2:16">
      <c r="B5384" s="93"/>
      <c r="C5384" s="93"/>
      <c r="D5384" s="93"/>
      <c r="F5384" s="93"/>
      <c r="H5384" s="93"/>
      <c r="J5384" s="93"/>
      <c r="L5384" s="93"/>
      <c r="N5384" s="93"/>
      <c r="P5384" s="93"/>
    </row>
    <row r="5385" spans="2:16">
      <c r="B5385" s="93"/>
      <c r="C5385" s="93"/>
      <c r="D5385" s="93"/>
      <c r="F5385" s="93"/>
      <c r="H5385" s="93"/>
      <c r="J5385" s="93"/>
      <c r="L5385" s="93"/>
      <c r="N5385" s="93"/>
      <c r="P5385" s="93"/>
    </row>
    <row r="5386" spans="2:16">
      <c r="B5386" s="93"/>
      <c r="C5386" s="93"/>
      <c r="D5386" s="93"/>
      <c r="F5386" s="93"/>
      <c r="H5386" s="93"/>
      <c r="J5386" s="93"/>
      <c r="L5386" s="93"/>
      <c r="N5386" s="93"/>
      <c r="P5386" s="93"/>
    </row>
    <row r="5387" spans="2:16">
      <c r="B5387" s="93"/>
      <c r="C5387" s="93"/>
      <c r="D5387" s="93"/>
      <c r="F5387" s="93"/>
      <c r="H5387" s="93"/>
      <c r="J5387" s="93"/>
      <c r="L5387" s="93"/>
      <c r="N5387" s="93"/>
      <c r="P5387" s="93"/>
    </row>
    <row r="5388" spans="2:16">
      <c r="B5388" s="93"/>
      <c r="C5388" s="93"/>
      <c r="D5388" s="93"/>
      <c r="F5388" s="93"/>
      <c r="H5388" s="93"/>
      <c r="J5388" s="93"/>
      <c r="L5388" s="93"/>
      <c r="N5388" s="93"/>
      <c r="P5388" s="93"/>
    </row>
    <row r="5389" spans="2:16">
      <c r="B5389" s="93"/>
      <c r="C5389" s="93"/>
      <c r="D5389" s="93"/>
      <c r="F5389" s="93"/>
      <c r="H5389" s="93"/>
      <c r="J5389" s="93"/>
      <c r="L5389" s="93"/>
      <c r="N5389" s="93"/>
      <c r="P5389" s="93"/>
    </row>
    <row r="5390" spans="2:16">
      <c r="B5390" s="93"/>
      <c r="C5390" s="93"/>
      <c r="D5390" s="93"/>
      <c r="F5390" s="93"/>
      <c r="H5390" s="93"/>
      <c r="J5390" s="93"/>
      <c r="L5390" s="93"/>
      <c r="N5390" s="93"/>
      <c r="P5390" s="93"/>
    </row>
    <row r="5391" spans="2:16">
      <c r="B5391" s="93"/>
      <c r="C5391" s="93"/>
      <c r="D5391" s="93"/>
      <c r="F5391" s="93"/>
      <c r="H5391" s="93"/>
      <c r="J5391" s="93"/>
      <c r="L5391" s="93"/>
      <c r="N5391" s="93"/>
      <c r="P5391" s="93"/>
    </row>
    <row r="5392" spans="2:16">
      <c r="B5392" s="93"/>
      <c r="C5392" s="93"/>
      <c r="D5392" s="93"/>
      <c r="F5392" s="93"/>
      <c r="H5392" s="93"/>
      <c r="J5392" s="93"/>
      <c r="L5392" s="93"/>
      <c r="N5392" s="93"/>
      <c r="P5392" s="93"/>
    </row>
    <row r="5393" spans="2:16">
      <c r="B5393" s="93"/>
      <c r="C5393" s="93"/>
      <c r="D5393" s="93"/>
      <c r="F5393" s="93"/>
      <c r="H5393" s="93"/>
      <c r="J5393" s="93"/>
      <c r="L5393" s="93"/>
      <c r="N5393" s="93"/>
      <c r="P5393" s="93"/>
    </row>
    <row r="5394" spans="2:16">
      <c r="B5394" s="93"/>
      <c r="C5394" s="93"/>
      <c r="D5394" s="93"/>
      <c r="F5394" s="93"/>
      <c r="H5394" s="93"/>
      <c r="J5394" s="93"/>
      <c r="L5394" s="93"/>
      <c r="N5394" s="93"/>
      <c r="P5394" s="93"/>
    </row>
    <row r="5395" spans="2:16">
      <c r="B5395" s="93"/>
      <c r="C5395" s="93"/>
      <c r="D5395" s="93"/>
      <c r="F5395" s="93"/>
      <c r="H5395" s="93"/>
      <c r="J5395" s="93"/>
      <c r="L5395" s="93"/>
      <c r="N5395" s="93"/>
      <c r="P5395" s="93"/>
    </row>
    <row r="5396" spans="2:16">
      <c r="B5396" s="93"/>
      <c r="C5396" s="93"/>
      <c r="D5396" s="93"/>
      <c r="F5396" s="93"/>
      <c r="H5396" s="93"/>
      <c r="J5396" s="93"/>
      <c r="L5396" s="93"/>
      <c r="N5396" s="93"/>
      <c r="P5396" s="93"/>
    </row>
    <row r="5397" spans="2:16">
      <c r="B5397" s="93"/>
      <c r="C5397" s="93"/>
      <c r="D5397" s="93"/>
      <c r="F5397" s="93"/>
      <c r="H5397" s="93"/>
      <c r="J5397" s="93"/>
      <c r="L5397" s="93"/>
      <c r="N5397" s="93"/>
      <c r="P5397" s="93"/>
    </row>
    <row r="5398" spans="2:16">
      <c r="B5398" s="93"/>
      <c r="C5398" s="93"/>
      <c r="D5398" s="93"/>
      <c r="F5398" s="93"/>
      <c r="H5398" s="93"/>
      <c r="J5398" s="93"/>
      <c r="L5398" s="93"/>
      <c r="N5398" s="93"/>
      <c r="P5398" s="93"/>
    </row>
    <row r="5399" spans="2:16">
      <c r="B5399" s="93"/>
      <c r="C5399" s="93"/>
      <c r="D5399" s="93"/>
      <c r="F5399" s="93"/>
      <c r="H5399" s="93"/>
      <c r="J5399" s="93"/>
      <c r="L5399" s="93"/>
      <c r="N5399" s="93"/>
      <c r="P5399" s="93"/>
    </row>
    <row r="5400" spans="2:16">
      <c r="B5400" s="93"/>
      <c r="C5400" s="93"/>
      <c r="D5400" s="93"/>
      <c r="F5400" s="93"/>
      <c r="H5400" s="93"/>
      <c r="J5400" s="93"/>
      <c r="L5400" s="93"/>
      <c r="N5400" s="93"/>
      <c r="P5400" s="93"/>
    </row>
    <row r="5401" spans="2:16">
      <c r="B5401" s="93"/>
      <c r="C5401" s="93"/>
      <c r="D5401" s="93"/>
      <c r="F5401" s="93"/>
      <c r="H5401" s="93"/>
      <c r="J5401" s="93"/>
      <c r="L5401" s="93"/>
      <c r="N5401" s="93"/>
      <c r="P5401" s="93"/>
    </row>
    <row r="5402" spans="2:16">
      <c r="B5402" s="93"/>
      <c r="C5402" s="93"/>
      <c r="D5402" s="93"/>
      <c r="F5402" s="93"/>
      <c r="H5402" s="93"/>
      <c r="J5402" s="93"/>
      <c r="L5402" s="93"/>
      <c r="N5402" s="93"/>
      <c r="P5402" s="93"/>
    </row>
    <row r="5403" spans="2:16">
      <c r="B5403" s="93"/>
      <c r="C5403" s="93"/>
      <c r="D5403" s="93"/>
      <c r="F5403" s="93"/>
      <c r="H5403" s="93"/>
      <c r="J5403" s="93"/>
      <c r="L5403" s="93"/>
      <c r="N5403" s="93"/>
      <c r="P5403" s="93"/>
    </row>
    <row r="5404" spans="2:16">
      <c r="B5404" s="93"/>
      <c r="C5404" s="93"/>
      <c r="D5404" s="93"/>
      <c r="F5404" s="93"/>
      <c r="H5404" s="93"/>
      <c r="J5404" s="93"/>
      <c r="L5404" s="93"/>
      <c r="N5404" s="93"/>
      <c r="P5404" s="93"/>
    </row>
    <row r="5405" spans="2:16">
      <c r="B5405" s="93"/>
      <c r="C5405" s="93"/>
      <c r="D5405" s="93"/>
      <c r="F5405" s="93"/>
      <c r="H5405" s="93"/>
      <c r="J5405" s="93"/>
      <c r="L5405" s="93"/>
      <c r="N5405" s="93"/>
      <c r="P5405" s="93"/>
    </row>
    <row r="5406" spans="2:16">
      <c r="B5406" s="93"/>
      <c r="C5406" s="93"/>
      <c r="D5406" s="93"/>
      <c r="F5406" s="93"/>
      <c r="H5406" s="93"/>
      <c r="J5406" s="93"/>
      <c r="L5406" s="93"/>
      <c r="N5406" s="93"/>
      <c r="P5406" s="93"/>
    </row>
    <row r="5407" spans="2:16">
      <c r="B5407" s="93"/>
      <c r="C5407" s="93"/>
      <c r="D5407" s="93"/>
      <c r="F5407" s="93"/>
      <c r="H5407" s="93"/>
      <c r="J5407" s="93"/>
      <c r="L5407" s="93"/>
      <c r="N5407" s="93"/>
      <c r="P5407" s="93"/>
    </row>
    <row r="5408" spans="2:16">
      <c r="B5408" s="93"/>
      <c r="C5408" s="93"/>
      <c r="D5408" s="93"/>
      <c r="F5408" s="93"/>
      <c r="H5408" s="93"/>
      <c r="J5408" s="93"/>
      <c r="L5408" s="93"/>
      <c r="N5408" s="93"/>
      <c r="P5408" s="93"/>
    </row>
    <row r="5409" spans="2:16">
      <c r="B5409" s="93"/>
      <c r="C5409" s="93"/>
      <c r="D5409" s="93"/>
      <c r="F5409" s="93"/>
      <c r="H5409" s="93"/>
      <c r="J5409" s="93"/>
      <c r="L5409" s="93"/>
      <c r="N5409" s="93"/>
      <c r="P5409" s="93"/>
    </row>
    <row r="5410" spans="2:16">
      <c r="B5410" s="93"/>
      <c r="C5410" s="93"/>
      <c r="D5410" s="93"/>
      <c r="F5410" s="93"/>
      <c r="H5410" s="93"/>
      <c r="J5410" s="93"/>
      <c r="L5410" s="93"/>
      <c r="N5410" s="93"/>
      <c r="P5410" s="93"/>
    </row>
    <row r="5411" spans="2:16">
      <c r="B5411" s="93"/>
      <c r="C5411" s="93"/>
      <c r="D5411" s="93"/>
      <c r="F5411" s="93"/>
      <c r="H5411" s="93"/>
      <c r="J5411" s="93"/>
      <c r="L5411" s="93"/>
      <c r="N5411" s="93"/>
      <c r="P5411" s="93"/>
    </row>
    <row r="5412" spans="2:16">
      <c r="B5412" s="93"/>
      <c r="C5412" s="93"/>
      <c r="D5412" s="93"/>
      <c r="F5412" s="93"/>
      <c r="H5412" s="93"/>
      <c r="J5412" s="93"/>
      <c r="L5412" s="93"/>
      <c r="N5412" s="93"/>
      <c r="P5412" s="93"/>
    </row>
    <row r="5413" spans="2:16">
      <c r="B5413" s="93"/>
      <c r="C5413" s="93"/>
      <c r="D5413" s="93"/>
      <c r="F5413" s="93"/>
      <c r="H5413" s="93"/>
      <c r="J5413" s="93"/>
      <c r="L5413" s="93"/>
      <c r="N5413" s="93"/>
      <c r="P5413" s="93"/>
    </row>
    <row r="5414" spans="2:16">
      <c r="B5414" s="93"/>
      <c r="C5414" s="93"/>
      <c r="D5414" s="93"/>
      <c r="F5414" s="93"/>
      <c r="H5414" s="93"/>
      <c r="J5414" s="93"/>
      <c r="L5414" s="93"/>
      <c r="N5414" s="93"/>
      <c r="P5414" s="93"/>
    </row>
    <row r="5415" spans="2:16">
      <c r="B5415" s="93"/>
      <c r="C5415" s="93"/>
      <c r="D5415" s="93"/>
      <c r="F5415" s="93"/>
      <c r="H5415" s="93"/>
      <c r="J5415" s="93"/>
      <c r="L5415" s="93"/>
      <c r="N5415" s="93"/>
      <c r="P5415" s="93"/>
    </row>
    <row r="5416" spans="2:16">
      <c r="B5416" s="93"/>
      <c r="C5416" s="93"/>
      <c r="D5416" s="93"/>
      <c r="F5416" s="93"/>
      <c r="H5416" s="93"/>
      <c r="J5416" s="93"/>
      <c r="L5416" s="93"/>
      <c r="N5416" s="93"/>
      <c r="P5416" s="93"/>
    </row>
    <row r="5417" spans="2:16">
      <c r="B5417" s="93"/>
      <c r="C5417" s="93"/>
      <c r="D5417" s="93"/>
      <c r="F5417" s="93"/>
      <c r="H5417" s="93"/>
      <c r="J5417" s="93"/>
      <c r="L5417" s="93"/>
      <c r="N5417" s="93"/>
      <c r="P5417" s="93"/>
    </row>
    <row r="5418" spans="2:16">
      <c r="B5418" s="93"/>
      <c r="C5418" s="93"/>
      <c r="D5418" s="93"/>
      <c r="F5418" s="93"/>
      <c r="H5418" s="93"/>
      <c r="J5418" s="93"/>
      <c r="L5418" s="93"/>
      <c r="N5418" s="93"/>
      <c r="P5418" s="93"/>
    </row>
    <row r="5419" spans="2:16">
      <c r="B5419" s="93"/>
      <c r="C5419" s="93"/>
      <c r="D5419" s="93"/>
      <c r="F5419" s="93"/>
      <c r="H5419" s="93"/>
      <c r="J5419" s="93"/>
      <c r="L5419" s="93"/>
      <c r="N5419" s="93"/>
      <c r="P5419" s="93"/>
    </row>
    <row r="5420" spans="2:16">
      <c r="B5420" s="93"/>
      <c r="C5420" s="93"/>
      <c r="D5420" s="93"/>
      <c r="F5420" s="93"/>
      <c r="H5420" s="93"/>
      <c r="J5420" s="93"/>
      <c r="L5420" s="93"/>
      <c r="N5420" s="93"/>
      <c r="P5420" s="93"/>
    </row>
    <row r="5421" spans="2:16">
      <c r="B5421" s="93"/>
      <c r="C5421" s="93"/>
      <c r="D5421" s="93"/>
      <c r="F5421" s="93"/>
      <c r="H5421" s="93"/>
      <c r="J5421" s="93"/>
      <c r="L5421" s="93"/>
      <c r="N5421" s="93"/>
      <c r="P5421" s="93"/>
    </row>
    <row r="5422" spans="2:16">
      <c r="B5422" s="93"/>
      <c r="C5422" s="93"/>
      <c r="D5422" s="93"/>
      <c r="F5422" s="93"/>
      <c r="H5422" s="93"/>
      <c r="J5422" s="93"/>
      <c r="L5422" s="93"/>
      <c r="N5422" s="93"/>
      <c r="P5422" s="93"/>
    </row>
    <row r="5423" spans="2:16">
      <c r="B5423" s="93"/>
      <c r="C5423" s="93"/>
      <c r="D5423" s="93"/>
      <c r="F5423" s="93"/>
      <c r="H5423" s="93"/>
      <c r="J5423" s="93"/>
      <c r="L5423" s="93"/>
      <c r="N5423" s="93"/>
      <c r="P5423" s="93"/>
    </row>
    <row r="5424" spans="2:16">
      <c r="B5424" s="93"/>
      <c r="C5424" s="93"/>
      <c r="D5424" s="93"/>
      <c r="F5424" s="93"/>
      <c r="H5424" s="93"/>
      <c r="J5424" s="93"/>
      <c r="L5424" s="93"/>
      <c r="N5424" s="93"/>
      <c r="P5424" s="93"/>
    </row>
    <row r="5425" spans="2:16">
      <c r="B5425" s="93"/>
      <c r="C5425" s="93"/>
      <c r="D5425" s="93"/>
      <c r="F5425" s="93"/>
      <c r="H5425" s="93"/>
      <c r="J5425" s="93"/>
      <c r="L5425" s="93"/>
      <c r="N5425" s="93"/>
      <c r="P5425" s="93"/>
    </row>
    <row r="5426" spans="2:16">
      <c r="B5426" s="93"/>
      <c r="C5426" s="93"/>
      <c r="D5426" s="93"/>
      <c r="F5426" s="93"/>
      <c r="H5426" s="93"/>
      <c r="J5426" s="93"/>
      <c r="L5426" s="93"/>
      <c r="N5426" s="93"/>
      <c r="P5426" s="93"/>
    </row>
    <row r="5427" spans="2:16">
      <c r="B5427" s="93"/>
      <c r="C5427" s="93"/>
      <c r="D5427" s="93"/>
      <c r="F5427" s="93"/>
      <c r="H5427" s="93"/>
      <c r="J5427" s="93"/>
      <c r="L5427" s="93"/>
      <c r="N5427" s="93"/>
      <c r="P5427" s="93"/>
    </row>
    <row r="5428" spans="2:16">
      <c r="B5428" s="93"/>
      <c r="C5428" s="93"/>
      <c r="D5428" s="93"/>
      <c r="F5428" s="93"/>
      <c r="H5428" s="93"/>
      <c r="J5428" s="93"/>
      <c r="L5428" s="93"/>
      <c r="N5428" s="93"/>
      <c r="P5428" s="93"/>
    </row>
    <row r="5429" spans="2:16">
      <c r="B5429" s="93"/>
      <c r="C5429" s="93"/>
      <c r="D5429" s="93"/>
      <c r="F5429" s="93"/>
      <c r="H5429" s="93"/>
      <c r="J5429" s="93"/>
      <c r="L5429" s="93"/>
      <c r="N5429" s="93"/>
      <c r="P5429" s="93"/>
    </row>
    <row r="5430" spans="2:16">
      <c r="B5430" s="93"/>
      <c r="C5430" s="93"/>
      <c r="D5430" s="93"/>
      <c r="F5430" s="93"/>
      <c r="H5430" s="93"/>
      <c r="J5430" s="93"/>
      <c r="L5430" s="93"/>
      <c r="N5430" s="93"/>
      <c r="P5430" s="93"/>
    </row>
    <row r="5431" spans="2:16">
      <c r="B5431" s="93"/>
      <c r="C5431" s="93"/>
      <c r="D5431" s="93"/>
      <c r="F5431" s="93"/>
      <c r="H5431" s="93"/>
      <c r="J5431" s="93"/>
      <c r="L5431" s="93"/>
      <c r="N5431" s="93"/>
      <c r="P5431" s="93"/>
    </row>
    <row r="5432" spans="2:16">
      <c r="B5432" s="93"/>
      <c r="C5432" s="93"/>
      <c r="D5432" s="93"/>
      <c r="F5432" s="93"/>
      <c r="H5432" s="93"/>
      <c r="J5432" s="93"/>
      <c r="L5432" s="93"/>
      <c r="N5432" s="93"/>
      <c r="P5432" s="93"/>
    </row>
    <row r="5433" spans="2:16">
      <c r="B5433" s="93"/>
      <c r="C5433" s="93"/>
      <c r="D5433" s="93"/>
      <c r="F5433" s="93"/>
      <c r="H5433" s="93"/>
      <c r="J5433" s="93"/>
      <c r="L5433" s="93"/>
      <c r="N5433" s="93"/>
      <c r="P5433" s="93"/>
    </row>
    <row r="5434" spans="2:16">
      <c r="B5434" s="93"/>
      <c r="C5434" s="93"/>
      <c r="D5434" s="93"/>
      <c r="F5434" s="93"/>
      <c r="H5434" s="93"/>
      <c r="J5434" s="93"/>
      <c r="L5434" s="93"/>
      <c r="N5434" s="93"/>
      <c r="P5434" s="93"/>
    </row>
    <row r="5435" spans="2:16">
      <c r="B5435" s="93"/>
      <c r="C5435" s="93"/>
      <c r="D5435" s="93"/>
      <c r="F5435" s="93"/>
      <c r="H5435" s="93"/>
      <c r="J5435" s="93"/>
      <c r="L5435" s="93"/>
      <c r="N5435" s="93"/>
      <c r="P5435" s="93"/>
    </row>
    <row r="5436" spans="2:16">
      <c r="B5436" s="93"/>
      <c r="C5436" s="93"/>
      <c r="D5436" s="93"/>
      <c r="F5436" s="93"/>
      <c r="H5436" s="93"/>
      <c r="J5436" s="93"/>
      <c r="L5436" s="93"/>
      <c r="N5436" s="93"/>
      <c r="P5436" s="93"/>
    </row>
    <row r="5437" spans="2:16">
      <c r="B5437" s="93"/>
      <c r="C5437" s="93"/>
      <c r="D5437" s="93"/>
      <c r="F5437" s="93"/>
      <c r="H5437" s="93"/>
      <c r="J5437" s="93"/>
      <c r="L5437" s="93"/>
      <c r="N5437" s="93"/>
      <c r="P5437" s="93"/>
    </row>
    <row r="5438" spans="2:16">
      <c r="B5438" s="93"/>
      <c r="C5438" s="93"/>
      <c r="D5438" s="93"/>
      <c r="F5438" s="93"/>
      <c r="H5438" s="93"/>
      <c r="J5438" s="93"/>
      <c r="L5438" s="93"/>
      <c r="N5438" s="93"/>
      <c r="P5438" s="93"/>
    </row>
    <row r="5439" spans="2:16">
      <c r="B5439" s="93"/>
      <c r="C5439" s="93"/>
      <c r="D5439" s="93"/>
      <c r="F5439" s="93"/>
      <c r="H5439" s="93"/>
      <c r="J5439" s="93"/>
      <c r="L5439" s="93"/>
      <c r="N5439" s="93"/>
      <c r="P5439" s="93"/>
    </row>
    <row r="5440" spans="2:16">
      <c r="B5440" s="93"/>
      <c r="C5440" s="93"/>
      <c r="D5440" s="93"/>
      <c r="F5440" s="93"/>
      <c r="H5440" s="93"/>
      <c r="J5440" s="93"/>
      <c r="L5440" s="93"/>
      <c r="N5440" s="93"/>
      <c r="P5440" s="93"/>
    </row>
    <row r="5441" spans="2:16">
      <c r="B5441" s="93"/>
      <c r="C5441" s="93"/>
      <c r="D5441" s="93"/>
      <c r="F5441" s="93"/>
      <c r="H5441" s="93"/>
      <c r="J5441" s="93"/>
      <c r="L5441" s="93"/>
      <c r="N5441" s="93"/>
      <c r="P5441" s="93"/>
    </row>
    <row r="5442" spans="2:16">
      <c r="B5442" s="93"/>
      <c r="C5442" s="93"/>
      <c r="D5442" s="93"/>
      <c r="F5442" s="93"/>
      <c r="H5442" s="93"/>
      <c r="J5442" s="93"/>
      <c r="L5442" s="93"/>
      <c r="N5442" s="93"/>
      <c r="P5442" s="93"/>
    </row>
    <row r="5443" spans="2:16">
      <c r="B5443" s="93"/>
      <c r="C5443" s="93"/>
      <c r="D5443" s="93"/>
      <c r="F5443" s="93"/>
      <c r="H5443" s="93"/>
      <c r="J5443" s="93"/>
      <c r="L5443" s="93"/>
      <c r="N5443" s="93"/>
      <c r="P5443" s="93"/>
    </row>
    <row r="5444" spans="2:16">
      <c r="B5444" s="93"/>
      <c r="C5444" s="93"/>
      <c r="D5444" s="93"/>
      <c r="F5444" s="93"/>
      <c r="H5444" s="93"/>
      <c r="J5444" s="93"/>
      <c r="L5444" s="93"/>
      <c r="N5444" s="93"/>
      <c r="P5444" s="93"/>
    </row>
    <row r="5445" spans="2:16">
      <c r="B5445" s="93"/>
      <c r="C5445" s="93"/>
      <c r="D5445" s="93"/>
      <c r="F5445" s="93"/>
      <c r="H5445" s="93"/>
      <c r="J5445" s="93"/>
      <c r="L5445" s="93"/>
      <c r="N5445" s="93"/>
      <c r="P5445" s="93"/>
    </row>
    <row r="5446" spans="2:16">
      <c r="B5446" s="93"/>
      <c r="C5446" s="93"/>
      <c r="D5446" s="93"/>
      <c r="F5446" s="93"/>
      <c r="H5446" s="93"/>
      <c r="J5446" s="93"/>
      <c r="L5446" s="93"/>
      <c r="N5446" s="93"/>
      <c r="P5446" s="93"/>
    </row>
    <row r="5447" spans="2:16">
      <c r="B5447" s="93"/>
      <c r="C5447" s="93"/>
      <c r="D5447" s="93"/>
      <c r="F5447" s="93"/>
      <c r="H5447" s="93"/>
      <c r="J5447" s="93"/>
      <c r="L5447" s="93"/>
      <c r="N5447" s="93"/>
      <c r="P5447" s="93"/>
    </row>
    <row r="5448" spans="2:16">
      <c r="B5448" s="93"/>
      <c r="C5448" s="93"/>
      <c r="D5448" s="93"/>
      <c r="F5448" s="93"/>
      <c r="H5448" s="93"/>
      <c r="J5448" s="93"/>
      <c r="L5448" s="93"/>
      <c r="N5448" s="93"/>
      <c r="P5448" s="93"/>
    </row>
    <row r="5449" spans="2:16">
      <c r="B5449" s="93"/>
      <c r="C5449" s="93"/>
      <c r="D5449" s="93"/>
      <c r="F5449" s="93"/>
      <c r="H5449" s="93"/>
      <c r="J5449" s="93"/>
      <c r="L5449" s="93"/>
      <c r="N5449" s="93"/>
      <c r="P5449" s="93"/>
    </row>
    <row r="5450" spans="2:16">
      <c r="B5450" s="93"/>
      <c r="C5450" s="93"/>
      <c r="D5450" s="93"/>
      <c r="F5450" s="93"/>
      <c r="H5450" s="93"/>
      <c r="J5450" s="93"/>
      <c r="L5450" s="93"/>
      <c r="N5450" s="93"/>
      <c r="P5450" s="93"/>
    </row>
    <row r="5451" spans="2:16">
      <c r="B5451" s="93"/>
      <c r="C5451" s="93"/>
      <c r="D5451" s="93"/>
      <c r="F5451" s="93"/>
      <c r="H5451" s="93"/>
      <c r="J5451" s="93"/>
      <c r="L5451" s="93"/>
      <c r="N5451" s="93"/>
      <c r="P5451" s="93"/>
    </row>
    <row r="5452" spans="2:16">
      <c r="B5452" s="93"/>
      <c r="C5452" s="93"/>
      <c r="D5452" s="93"/>
      <c r="F5452" s="93"/>
      <c r="H5452" s="93"/>
      <c r="J5452" s="93"/>
      <c r="L5452" s="93"/>
      <c r="N5452" s="93"/>
      <c r="P5452" s="93"/>
    </row>
    <row r="5453" spans="2:16">
      <c r="B5453" s="93"/>
      <c r="C5453" s="93"/>
      <c r="D5453" s="93"/>
      <c r="F5453" s="93"/>
      <c r="H5453" s="93"/>
      <c r="J5453" s="93"/>
      <c r="L5453" s="93"/>
      <c r="N5453" s="93"/>
      <c r="P5453" s="93"/>
    </row>
    <row r="5454" spans="2:16">
      <c r="B5454" s="93"/>
      <c r="C5454" s="93"/>
      <c r="D5454" s="93"/>
      <c r="F5454" s="93"/>
      <c r="H5454" s="93"/>
      <c r="J5454" s="93"/>
      <c r="L5454" s="93"/>
      <c r="N5454" s="93"/>
      <c r="P5454" s="93"/>
    </row>
    <row r="5455" spans="2:16">
      <c r="B5455" s="93"/>
      <c r="C5455" s="93"/>
      <c r="D5455" s="93"/>
      <c r="F5455" s="93"/>
      <c r="H5455" s="93"/>
      <c r="J5455" s="93"/>
      <c r="L5455" s="93"/>
      <c r="N5455" s="93"/>
      <c r="P5455" s="93"/>
    </row>
    <row r="5456" spans="2:16">
      <c r="B5456" s="93"/>
      <c r="C5456" s="93"/>
      <c r="D5456" s="93"/>
      <c r="F5456" s="93"/>
      <c r="H5456" s="93"/>
      <c r="J5456" s="93"/>
      <c r="L5456" s="93"/>
      <c r="N5456" s="93"/>
      <c r="P5456" s="93"/>
    </row>
    <row r="5457" spans="2:16">
      <c r="B5457" s="93"/>
      <c r="C5457" s="93"/>
      <c r="D5457" s="93"/>
      <c r="F5457" s="93"/>
      <c r="H5457" s="93"/>
      <c r="J5457" s="93"/>
      <c r="L5457" s="93"/>
      <c r="N5457" s="93"/>
      <c r="P5457" s="93"/>
    </row>
    <row r="5458" spans="2:16">
      <c r="B5458" s="93"/>
      <c r="C5458" s="93"/>
      <c r="D5458" s="93"/>
      <c r="F5458" s="93"/>
      <c r="H5458" s="93"/>
      <c r="J5458" s="93"/>
      <c r="L5458" s="93"/>
      <c r="N5458" s="93"/>
      <c r="P5458" s="93"/>
    </row>
    <row r="5459" spans="2:16">
      <c r="B5459" s="93"/>
      <c r="C5459" s="93"/>
      <c r="D5459" s="93"/>
      <c r="F5459" s="93"/>
      <c r="H5459" s="93"/>
      <c r="J5459" s="93"/>
      <c r="L5459" s="93"/>
      <c r="N5459" s="93"/>
      <c r="P5459" s="93"/>
    </row>
    <row r="5460" spans="2:16">
      <c r="B5460" s="93"/>
      <c r="C5460" s="93"/>
      <c r="D5460" s="93"/>
      <c r="F5460" s="93"/>
      <c r="H5460" s="93"/>
      <c r="J5460" s="93"/>
      <c r="L5460" s="93"/>
      <c r="N5460" s="93"/>
      <c r="P5460" s="93"/>
    </row>
    <row r="5461" spans="2:16">
      <c r="B5461" s="93"/>
      <c r="C5461" s="93"/>
      <c r="D5461" s="93"/>
      <c r="F5461" s="93"/>
      <c r="H5461" s="93"/>
      <c r="J5461" s="93"/>
      <c r="L5461" s="93"/>
      <c r="N5461" s="93"/>
      <c r="P5461" s="93"/>
    </row>
    <row r="5462" spans="2:16">
      <c r="B5462" s="93"/>
      <c r="C5462" s="93"/>
      <c r="D5462" s="93"/>
      <c r="F5462" s="93"/>
      <c r="H5462" s="93"/>
      <c r="J5462" s="93"/>
      <c r="L5462" s="93"/>
      <c r="N5462" s="93"/>
      <c r="P5462" s="93"/>
    </row>
    <row r="5463" spans="2:16">
      <c r="B5463" s="93"/>
      <c r="C5463" s="93"/>
      <c r="D5463" s="93"/>
      <c r="F5463" s="93"/>
      <c r="H5463" s="93"/>
      <c r="J5463" s="93"/>
      <c r="L5463" s="93"/>
      <c r="N5463" s="93"/>
      <c r="P5463" s="93"/>
    </row>
    <row r="5464" spans="2:16">
      <c r="B5464" s="93"/>
      <c r="C5464" s="93"/>
      <c r="D5464" s="93"/>
      <c r="F5464" s="93"/>
      <c r="H5464" s="93"/>
      <c r="J5464" s="93"/>
      <c r="L5464" s="93"/>
      <c r="N5464" s="93"/>
      <c r="P5464" s="93"/>
    </row>
    <row r="5465" spans="2:16">
      <c r="B5465" s="93"/>
      <c r="C5465" s="93"/>
      <c r="D5465" s="93"/>
      <c r="F5465" s="93"/>
      <c r="H5465" s="93"/>
      <c r="J5465" s="93"/>
      <c r="L5465" s="93"/>
      <c r="N5465" s="93"/>
      <c r="P5465" s="93"/>
    </row>
    <row r="5466" spans="2:16">
      <c r="B5466" s="93"/>
      <c r="C5466" s="93"/>
      <c r="D5466" s="93"/>
      <c r="F5466" s="93"/>
      <c r="H5466" s="93"/>
      <c r="J5466" s="93"/>
      <c r="L5466" s="93"/>
      <c r="N5466" s="93"/>
      <c r="P5466" s="93"/>
    </row>
    <row r="5467" spans="2:16">
      <c r="B5467" s="93"/>
      <c r="C5467" s="93"/>
      <c r="D5467" s="93"/>
      <c r="F5467" s="93"/>
      <c r="H5467" s="93"/>
      <c r="J5467" s="93"/>
      <c r="L5467" s="93"/>
      <c r="N5467" s="93"/>
      <c r="P5467" s="93"/>
    </row>
    <row r="5468" spans="2:16">
      <c r="B5468" s="93"/>
      <c r="C5468" s="93"/>
      <c r="D5468" s="93"/>
      <c r="F5468" s="93"/>
      <c r="H5468" s="93"/>
      <c r="J5468" s="93"/>
      <c r="L5468" s="93"/>
      <c r="N5468" s="93"/>
      <c r="P5468" s="93"/>
    </row>
    <row r="5469" spans="2:16">
      <c r="B5469" s="93"/>
      <c r="C5469" s="93"/>
      <c r="D5469" s="93"/>
      <c r="F5469" s="93"/>
      <c r="H5469" s="93"/>
      <c r="J5469" s="93"/>
      <c r="L5469" s="93"/>
      <c r="N5469" s="93"/>
      <c r="P5469" s="93"/>
    </row>
    <row r="5470" spans="2:16">
      <c r="B5470" s="93"/>
      <c r="C5470" s="93"/>
      <c r="D5470" s="93"/>
      <c r="F5470" s="93"/>
      <c r="H5470" s="93"/>
      <c r="J5470" s="93"/>
      <c r="L5470" s="93"/>
      <c r="N5470" s="93"/>
      <c r="P5470" s="93"/>
    </row>
    <row r="5471" spans="2:16">
      <c r="B5471" s="93"/>
      <c r="C5471" s="93"/>
      <c r="D5471" s="93"/>
      <c r="F5471" s="93"/>
      <c r="H5471" s="93"/>
      <c r="J5471" s="93"/>
      <c r="L5471" s="93"/>
      <c r="N5471" s="93"/>
      <c r="P5471" s="93"/>
    </row>
    <row r="5472" spans="2:16">
      <c r="B5472" s="93"/>
      <c r="C5472" s="93"/>
      <c r="D5472" s="93"/>
      <c r="F5472" s="93"/>
      <c r="H5472" s="93"/>
      <c r="J5472" s="93"/>
      <c r="L5472" s="93"/>
      <c r="N5472" s="93"/>
      <c r="P5472" s="93"/>
    </row>
    <row r="5473" spans="2:16">
      <c r="B5473" s="93"/>
      <c r="C5473" s="93"/>
      <c r="D5473" s="93"/>
      <c r="F5473" s="93"/>
      <c r="H5473" s="93"/>
      <c r="J5473" s="93"/>
      <c r="L5473" s="93"/>
      <c r="N5473" s="93"/>
      <c r="P5473" s="93"/>
    </row>
    <row r="5474" spans="2:16">
      <c r="B5474" s="93"/>
      <c r="C5474" s="93"/>
      <c r="D5474" s="93"/>
      <c r="F5474" s="93"/>
      <c r="H5474" s="93"/>
      <c r="J5474" s="93"/>
      <c r="L5474" s="93"/>
      <c r="N5474" s="93"/>
      <c r="P5474" s="93"/>
    </row>
    <row r="5475" spans="2:16">
      <c r="B5475" s="93"/>
      <c r="C5475" s="93"/>
      <c r="D5475" s="93"/>
      <c r="F5475" s="93"/>
      <c r="H5475" s="93"/>
      <c r="J5475" s="93"/>
      <c r="L5475" s="93"/>
      <c r="N5475" s="93"/>
      <c r="P5475" s="93"/>
    </row>
    <row r="5476" spans="2:16">
      <c r="B5476" s="93"/>
      <c r="C5476" s="93"/>
      <c r="D5476" s="93"/>
      <c r="F5476" s="93"/>
      <c r="H5476" s="93"/>
      <c r="J5476" s="93"/>
      <c r="L5476" s="93"/>
      <c r="N5476" s="93"/>
      <c r="P5476" s="93"/>
    </row>
    <row r="5477" spans="2:16">
      <c r="B5477" s="93"/>
      <c r="C5477" s="93"/>
      <c r="D5477" s="93"/>
      <c r="F5477" s="93"/>
      <c r="H5477" s="93"/>
      <c r="J5477" s="93"/>
      <c r="L5477" s="93"/>
      <c r="N5477" s="93"/>
      <c r="P5477" s="93"/>
    </row>
    <row r="5478" spans="2:16">
      <c r="B5478" s="93"/>
      <c r="C5478" s="93"/>
      <c r="D5478" s="93"/>
      <c r="F5478" s="93"/>
      <c r="H5478" s="93"/>
      <c r="J5478" s="93"/>
      <c r="L5478" s="93"/>
      <c r="N5478" s="93"/>
      <c r="P5478" s="93"/>
    </row>
    <row r="5479" spans="2:16">
      <c r="B5479" s="93"/>
      <c r="C5479" s="93"/>
      <c r="D5479" s="93"/>
      <c r="F5479" s="93"/>
      <c r="H5479" s="93"/>
      <c r="J5479" s="93"/>
      <c r="L5479" s="93"/>
      <c r="N5479" s="93"/>
      <c r="P5479" s="93"/>
    </row>
    <row r="5480" spans="2:16">
      <c r="B5480" s="93"/>
      <c r="C5480" s="93"/>
      <c r="D5480" s="93"/>
      <c r="F5480" s="93"/>
      <c r="H5480" s="93"/>
      <c r="J5480" s="93"/>
      <c r="L5480" s="93"/>
      <c r="N5480" s="93"/>
      <c r="P5480" s="93"/>
    </row>
    <row r="5481" spans="2:16">
      <c r="B5481" s="93"/>
      <c r="C5481" s="93"/>
      <c r="D5481" s="93"/>
      <c r="F5481" s="93"/>
      <c r="H5481" s="93"/>
      <c r="J5481" s="93"/>
      <c r="L5481" s="93"/>
      <c r="N5481" s="93"/>
      <c r="P5481" s="93"/>
    </row>
    <row r="5482" spans="2:16">
      <c r="B5482" s="93"/>
      <c r="C5482" s="93"/>
      <c r="D5482" s="93"/>
      <c r="F5482" s="93"/>
      <c r="H5482" s="93"/>
      <c r="J5482" s="93"/>
      <c r="L5482" s="93"/>
      <c r="N5482" s="93"/>
      <c r="P5482" s="93"/>
    </row>
    <row r="5483" spans="2:16">
      <c r="B5483" s="93"/>
      <c r="C5483" s="93"/>
      <c r="D5483" s="93"/>
      <c r="F5483" s="93"/>
      <c r="H5483" s="93"/>
      <c r="J5483" s="93"/>
      <c r="L5483" s="93"/>
      <c r="N5483" s="93"/>
      <c r="P5483" s="93"/>
    </row>
    <row r="5484" spans="2:16">
      <c r="B5484" s="93"/>
      <c r="C5484" s="93"/>
      <c r="D5484" s="93"/>
      <c r="F5484" s="93"/>
      <c r="H5484" s="93"/>
      <c r="J5484" s="93"/>
      <c r="L5484" s="93"/>
      <c r="N5484" s="93"/>
      <c r="P5484" s="93"/>
    </row>
    <row r="5485" spans="2:16">
      <c r="B5485" s="93"/>
      <c r="C5485" s="93"/>
      <c r="D5485" s="93"/>
      <c r="F5485" s="93"/>
      <c r="H5485" s="93"/>
      <c r="J5485" s="93"/>
      <c r="L5485" s="93"/>
      <c r="N5485" s="93"/>
      <c r="P5485" s="93"/>
    </row>
    <row r="5486" spans="2:16">
      <c r="B5486" s="93"/>
      <c r="C5486" s="93"/>
      <c r="D5486" s="93"/>
      <c r="F5486" s="93"/>
      <c r="H5486" s="93"/>
      <c r="J5486" s="93"/>
      <c r="L5486" s="93"/>
      <c r="N5486" s="93"/>
      <c r="P5486" s="93"/>
    </row>
    <row r="5487" spans="2:16">
      <c r="B5487" s="93"/>
      <c r="C5487" s="93"/>
      <c r="D5487" s="93"/>
      <c r="F5487" s="93"/>
      <c r="H5487" s="93"/>
      <c r="J5487" s="93"/>
      <c r="L5487" s="93"/>
      <c r="N5487" s="93"/>
      <c r="P5487" s="93"/>
    </row>
    <row r="5488" spans="2:16">
      <c r="B5488" s="93"/>
      <c r="C5488" s="93"/>
      <c r="D5488" s="93"/>
      <c r="F5488" s="93"/>
      <c r="H5488" s="93"/>
      <c r="J5488" s="93"/>
      <c r="L5488" s="93"/>
      <c r="N5488" s="93"/>
      <c r="P5488" s="93"/>
    </row>
    <row r="5489" spans="2:16">
      <c r="B5489" s="93"/>
      <c r="C5489" s="93"/>
      <c r="D5489" s="93"/>
      <c r="F5489" s="93"/>
      <c r="H5489" s="93"/>
      <c r="J5489" s="93"/>
      <c r="L5489" s="93"/>
      <c r="N5489" s="93"/>
      <c r="P5489" s="93"/>
    </row>
    <row r="5490" spans="2:16">
      <c r="B5490" s="93"/>
      <c r="C5490" s="93"/>
      <c r="D5490" s="93"/>
      <c r="F5490" s="93"/>
      <c r="H5490" s="93"/>
      <c r="J5490" s="93"/>
      <c r="L5490" s="93"/>
      <c r="N5490" s="93"/>
      <c r="P5490" s="93"/>
    </row>
    <row r="5491" spans="2:16">
      <c r="B5491" s="93"/>
      <c r="C5491" s="93"/>
      <c r="D5491" s="93"/>
      <c r="F5491" s="93"/>
      <c r="H5491" s="93"/>
      <c r="J5491" s="93"/>
      <c r="L5491" s="93"/>
      <c r="N5491" s="93"/>
      <c r="P5491" s="93"/>
    </row>
    <row r="5492" spans="2:16">
      <c r="B5492" s="93"/>
      <c r="C5492" s="93"/>
      <c r="D5492" s="93"/>
      <c r="F5492" s="93"/>
      <c r="H5492" s="93"/>
      <c r="J5492" s="93"/>
      <c r="L5492" s="93"/>
      <c r="N5492" s="93"/>
      <c r="P5492" s="93"/>
    </row>
    <row r="5493" spans="2:16">
      <c r="B5493" s="93"/>
      <c r="C5493" s="93"/>
      <c r="D5493" s="93"/>
      <c r="F5493" s="93"/>
      <c r="H5493" s="93"/>
      <c r="J5493" s="93"/>
      <c r="L5493" s="93"/>
      <c r="N5493" s="93"/>
      <c r="P5493" s="93"/>
    </row>
    <row r="5494" spans="2:16">
      <c r="B5494" s="93"/>
      <c r="C5494" s="93"/>
      <c r="D5494" s="93"/>
      <c r="F5494" s="93"/>
      <c r="H5494" s="93"/>
      <c r="J5494" s="93"/>
      <c r="L5494" s="93"/>
      <c r="N5494" s="93"/>
      <c r="P5494" s="93"/>
    </row>
    <row r="5495" spans="2:16">
      <c r="B5495" s="93"/>
      <c r="C5495" s="93"/>
      <c r="D5495" s="93"/>
      <c r="F5495" s="93"/>
      <c r="H5495" s="93"/>
      <c r="J5495" s="93"/>
      <c r="L5495" s="93"/>
      <c r="N5495" s="93"/>
      <c r="P5495" s="93"/>
    </row>
    <row r="5496" spans="2:16">
      <c r="B5496" s="93"/>
      <c r="C5496" s="93"/>
      <c r="D5496" s="93"/>
      <c r="F5496" s="93"/>
      <c r="H5496" s="93"/>
      <c r="J5496" s="93"/>
      <c r="L5496" s="93"/>
      <c r="N5496" s="93"/>
      <c r="P5496" s="93"/>
    </row>
    <row r="5497" spans="2:16">
      <c r="B5497" s="93"/>
      <c r="C5497" s="93"/>
      <c r="D5497" s="93"/>
      <c r="F5497" s="93"/>
      <c r="H5497" s="93"/>
      <c r="J5497" s="93"/>
      <c r="L5497" s="93"/>
      <c r="N5497" s="93"/>
      <c r="P5497" s="93"/>
    </row>
    <row r="5498" spans="2:16">
      <c r="B5498" s="93"/>
      <c r="C5498" s="93"/>
      <c r="D5498" s="93"/>
      <c r="F5498" s="93"/>
      <c r="H5498" s="93"/>
      <c r="J5498" s="93"/>
      <c r="L5498" s="93"/>
      <c r="N5498" s="93"/>
      <c r="P5498" s="93"/>
    </row>
    <row r="5499" spans="2:16">
      <c r="B5499" s="93"/>
      <c r="C5499" s="93"/>
      <c r="D5499" s="93"/>
      <c r="F5499" s="93"/>
      <c r="H5499" s="93"/>
      <c r="J5499" s="93"/>
      <c r="L5499" s="93"/>
      <c r="N5499" s="93"/>
      <c r="P5499" s="93"/>
    </row>
    <row r="5500" spans="2:16">
      <c r="B5500" s="93"/>
      <c r="C5500" s="93"/>
      <c r="D5500" s="93"/>
      <c r="F5500" s="93"/>
      <c r="H5500" s="93"/>
      <c r="J5500" s="93"/>
      <c r="L5500" s="93"/>
      <c r="N5500" s="93"/>
      <c r="P5500" s="93"/>
    </row>
    <row r="5501" spans="2:16">
      <c r="B5501" s="93"/>
      <c r="C5501" s="93"/>
      <c r="D5501" s="93"/>
      <c r="F5501" s="93"/>
      <c r="H5501" s="93"/>
      <c r="J5501" s="93"/>
      <c r="L5501" s="93"/>
      <c r="N5501" s="93"/>
      <c r="P5501" s="93"/>
    </row>
    <row r="5502" spans="2:16">
      <c r="B5502" s="93"/>
      <c r="C5502" s="93"/>
      <c r="D5502" s="93"/>
      <c r="F5502" s="93"/>
      <c r="H5502" s="93"/>
      <c r="J5502" s="93"/>
      <c r="L5502" s="93"/>
      <c r="N5502" s="93"/>
      <c r="P5502" s="93"/>
    </row>
    <row r="5503" spans="2:16">
      <c r="B5503" s="93"/>
      <c r="C5503" s="93"/>
      <c r="D5503" s="93"/>
      <c r="F5503" s="93"/>
      <c r="H5503" s="93"/>
      <c r="J5503" s="93"/>
      <c r="L5503" s="93"/>
      <c r="N5503" s="93"/>
      <c r="P5503" s="93"/>
    </row>
    <row r="5504" spans="2:16">
      <c r="B5504" s="93"/>
      <c r="C5504" s="93"/>
      <c r="D5504" s="93"/>
      <c r="F5504" s="93"/>
      <c r="H5504" s="93"/>
      <c r="J5504" s="93"/>
      <c r="L5504" s="93"/>
      <c r="N5504" s="93"/>
      <c r="P5504" s="93"/>
    </row>
    <row r="5505" spans="2:16">
      <c r="B5505" s="93"/>
      <c r="C5505" s="93"/>
      <c r="D5505" s="93"/>
      <c r="F5505" s="93"/>
      <c r="H5505" s="93"/>
      <c r="J5505" s="93"/>
      <c r="L5505" s="93"/>
      <c r="N5505" s="93"/>
      <c r="P5505" s="93"/>
    </row>
    <row r="5506" spans="2:16">
      <c r="B5506" s="93"/>
      <c r="C5506" s="93"/>
      <c r="D5506" s="93"/>
      <c r="F5506" s="93"/>
      <c r="H5506" s="93"/>
      <c r="J5506" s="93"/>
      <c r="L5506" s="93"/>
      <c r="N5506" s="93"/>
      <c r="P5506" s="93"/>
    </row>
    <row r="5507" spans="2:16">
      <c r="B5507" s="93"/>
      <c r="C5507" s="93"/>
      <c r="D5507" s="93"/>
      <c r="F5507" s="93"/>
      <c r="H5507" s="93"/>
      <c r="J5507" s="93"/>
      <c r="L5507" s="93"/>
      <c r="N5507" s="93"/>
      <c r="P5507" s="93"/>
    </row>
    <row r="5508" spans="2:16">
      <c r="B5508" s="93"/>
      <c r="C5508" s="93"/>
      <c r="D5508" s="93"/>
      <c r="F5508" s="93"/>
      <c r="H5508" s="93"/>
      <c r="J5508" s="93"/>
      <c r="L5508" s="93"/>
      <c r="N5508" s="93"/>
      <c r="P5508" s="93"/>
    </row>
    <row r="5509" spans="2:16">
      <c r="B5509" s="93"/>
      <c r="C5509" s="93"/>
      <c r="D5509" s="93"/>
      <c r="F5509" s="93"/>
      <c r="H5509" s="93"/>
      <c r="J5509" s="93"/>
      <c r="L5509" s="93"/>
      <c r="N5509" s="93"/>
      <c r="P5509" s="93"/>
    </row>
    <row r="5510" spans="2:16">
      <c r="B5510" s="93"/>
      <c r="C5510" s="93"/>
      <c r="D5510" s="93"/>
      <c r="F5510" s="93"/>
      <c r="H5510" s="93"/>
      <c r="J5510" s="93"/>
      <c r="L5510" s="93"/>
      <c r="N5510" s="93"/>
      <c r="P5510" s="93"/>
    </row>
    <row r="5511" spans="2:16">
      <c r="B5511" s="93"/>
      <c r="C5511" s="93"/>
      <c r="D5511" s="93"/>
      <c r="F5511" s="93"/>
      <c r="H5511" s="93"/>
      <c r="J5511" s="93"/>
      <c r="L5511" s="93"/>
      <c r="N5511" s="93"/>
      <c r="P5511" s="93"/>
    </row>
    <row r="5512" spans="2:16">
      <c r="B5512" s="93"/>
      <c r="C5512" s="93"/>
      <c r="D5512" s="93"/>
      <c r="F5512" s="93"/>
      <c r="H5512" s="93"/>
      <c r="J5512" s="93"/>
      <c r="L5512" s="93"/>
      <c r="N5512" s="93"/>
      <c r="P5512" s="93"/>
    </row>
    <row r="5513" spans="2:16">
      <c r="B5513" s="93"/>
      <c r="C5513" s="93"/>
      <c r="D5513" s="93"/>
      <c r="F5513" s="93"/>
      <c r="H5513" s="93"/>
      <c r="J5513" s="93"/>
      <c r="L5513" s="93"/>
      <c r="N5513" s="93"/>
      <c r="P5513" s="93"/>
    </row>
    <row r="5514" spans="2:16">
      <c r="B5514" s="93"/>
      <c r="C5514" s="93"/>
      <c r="D5514" s="93"/>
      <c r="F5514" s="93"/>
      <c r="H5514" s="93"/>
      <c r="J5514" s="93"/>
      <c r="L5514" s="93"/>
      <c r="N5514" s="93"/>
      <c r="P5514" s="93"/>
    </row>
    <row r="5515" spans="2:16">
      <c r="B5515" s="93"/>
      <c r="C5515" s="93"/>
      <c r="D5515" s="93"/>
      <c r="F5515" s="93"/>
      <c r="H5515" s="93"/>
      <c r="J5515" s="93"/>
      <c r="L5515" s="93"/>
      <c r="N5515" s="93"/>
      <c r="P5515" s="93"/>
    </row>
    <row r="5516" spans="2:16">
      <c r="B5516" s="93"/>
      <c r="C5516" s="93"/>
      <c r="D5516" s="93"/>
      <c r="F5516" s="93"/>
      <c r="H5516" s="93"/>
      <c r="J5516" s="93"/>
      <c r="L5516" s="93"/>
      <c r="N5516" s="93"/>
      <c r="P5516" s="93"/>
    </row>
    <row r="5517" spans="2:16">
      <c r="B5517" s="93"/>
      <c r="C5517" s="93"/>
      <c r="D5517" s="93"/>
      <c r="F5517" s="93"/>
      <c r="H5517" s="93"/>
      <c r="J5517" s="93"/>
      <c r="L5517" s="93"/>
      <c r="N5517" s="93"/>
      <c r="P5517" s="93"/>
    </row>
    <row r="5518" spans="2:16">
      <c r="B5518" s="93"/>
      <c r="C5518" s="93"/>
      <c r="D5518" s="93"/>
      <c r="F5518" s="93"/>
      <c r="H5518" s="93"/>
      <c r="J5518" s="93"/>
      <c r="L5518" s="93"/>
      <c r="N5518" s="93"/>
      <c r="P5518" s="93"/>
    </row>
    <row r="5519" spans="2:16">
      <c r="B5519" s="93"/>
      <c r="C5519" s="93"/>
      <c r="D5519" s="93"/>
      <c r="F5519" s="93"/>
      <c r="H5519" s="93"/>
      <c r="J5519" s="93"/>
      <c r="L5519" s="93"/>
      <c r="N5519" s="93"/>
      <c r="P5519" s="93"/>
    </row>
    <row r="5520" spans="2:16">
      <c r="B5520" s="93"/>
      <c r="C5520" s="93"/>
      <c r="D5520" s="93"/>
      <c r="F5520" s="93"/>
      <c r="H5520" s="93"/>
      <c r="J5520" s="93"/>
      <c r="L5520" s="93"/>
      <c r="N5520" s="93"/>
      <c r="P5520" s="93"/>
    </row>
    <row r="5521" spans="2:16">
      <c r="B5521" s="93"/>
      <c r="C5521" s="93"/>
      <c r="D5521" s="93"/>
      <c r="F5521" s="93"/>
      <c r="H5521" s="93"/>
      <c r="J5521" s="93"/>
      <c r="L5521" s="93"/>
      <c r="N5521" s="93"/>
      <c r="P5521" s="93"/>
    </row>
    <row r="5522" spans="2:16">
      <c r="B5522" s="93"/>
      <c r="C5522" s="93"/>
      <c r="D5522" s="93"/>
      <c r="F5522" s="93"/>
      <c r="H5522" s="93"/>
      <c r="J5522" s="93"/>
      <c r="L5522" s="93"/>
      <c r="N5522" s="93"/>
      <c r="P5522" s="93"/>
    </row>
    <row r="5523" spans="2:16">
      <c r="B5523" s="93"/>
      <c r="C5523" s="93"/>
      <c r="D5523" s="93"/>
      <c r="F5523" s="93"/>
      <c r="H5523" s="93"/>
      <c r="J5523" s="93"/>
      <c r="L5523" s="93"/>
      <c r="N5523" s="93"/>
      <c r="P5523" s="93"/>
    </row>
    <row r="5524" spans="2:16">
      <c r="B5524" s="93"/>
      <c r="C5524" s="93"/>
      <c r="D5524" s="93"/>
      <c r="F5524" s="93"/>
      <c r="H5524" s="93"/>
      <c r="J5524" s="93"/>
      <c r="L5524" s="93"/>
      <c r="N5524" s="93"/>
      <c r="P5524" s="93"/>
    </row>
    <row r="5525" spans="2:16">
      <c r="B5525" s="93"/>
      <c r="C5525" s="93"/>
      <c r="D5525" s="93"/>
      <c r="F5525" s="93"/>
      <c r="H5525" s="93"/>
      <c r="J5525" s="93"/>
      <c r="L5525" s="93"/>
      <c r="N5525" s="93"/>
      <c r="P5525" s="93"/>
    </row>
    <row r="5526" spans="2:16">
      <c r="B5526" s="93"/>
      <c r="C5526" s="93"/>
      <c r="D5526" s="93"/>
      <c r="F5526" s="93"/>
      <c r="H5526" s="93"/>
      <c r="J5526" s="93"/>
      <c r="L5526" s="93"/>
      <c r="N5526" s="93"/>
      <c r="P5526" s="93"/>
    </row>
    <row r="5527" spans="2:16">
      <c r="B5527" s="93"/>
      <c r="C5527" s="93"/>
      <c r="D5527" s="93"/>
      <c r="F5527" s="93"/>
      <c r="H5527" s="93"/>
      <c r="J5527" s="93"/>
      <c r="L5527" s="93"/>
      <c r="N5527" s="93"/>
      <c r="P5527" s="93"/>
    </row>
    <row r="5528" spans="2:16">
      <c r="B5528" s="93"/>
      <c r="C5528" s="93"/>
      <c r="D5528" s="93"/>
      <c r="F5528" s="93"/>
      <c r="H5528" s="93"/>
      <c r="J5528" s="93"/>
      <c r="L5528" s="93"/>
      <c r="N5528" s="93"/>
      <c r="P5528" s="93"/>
    </row>
    <row r="5529" spans="2:16">
      <c r="B5529" s="93"/>
      <c r="C5529" s="93"/>
      <c r="D5529" s="93"/>
      <c r="F5529" s="93"/>
      <c r="H5529" s="93"/>
      <c r="J5529" s="93"/>
      <c r="L5529" s="93"/>
      <c r="N5529" s="93"/>
      <c r="P5529" s="93"/>
    </row>
    <row r="5530" spans="2:16">
      <c r="B5530" s="93"/>
      <c r="C5530" s="93"/>
      <c r="D5530" s="93"/>
      <c r="F5530" s="93"/>
      <c r="H5530" s="93"/>
      <c r="J5530" s="93"/>
      <c r="L5530" s="93"/>
      <c r="N5530" s="93"/>
      <c r="P5530" s="93"/>
    </row>
    <row r="5531" spans="2:16">
      <c r="B5531" s="93"/>
      <c r="C5531" s="93"/>
      <c r="D5531" s="93"/>
      <c r="F5531" s="93"/>
      <c r="H5531" s="93"/>
      <c r="J5531" s="93"/>
      <c r="L5531" s="93"/>
      <c r="N5531" s="93"/>
      <c r="P5531" s="93"/>
    </row>
    <row r="5532" spans="2:16">
      <c r="B5532" s="93"/>
      <c r="C5532" s="93"/>
      <c r="D5532" s="93"/>
      <c r="F5532" s="93"/>
      <c r="H5532" s="93"/>
      <c r="J5532" s="93"/>
      <c r="L5532" s="93"/>
      <c r="N5532" s="93"/>
      <c r="P5532" s="93"/>
    </row>
    <row r="5533" spans="2:16">
      <c r="B5533" s="93"/>
      <c r="C5533" s="93"/>
      <c r="D5533" s="93"/>
      <c r="F5533" s="93"/>
      <c r="H5533" s="93"/>
      <c r="J5533" s="93"/>
      <c r="L5533" s="93"/>
      <c r="N5533" s="93"/>
      <c r="P5533" s="93"/>
    </row>
    <row r="5534" spans="2:16">
      <c r="B5534" s="93"/>
      <c r="C5534" s="93"/>
      <c r="D5534" s="93"/>
      <c r="F5534" s="93"/>
      <c r="H5534" s="93"/>
      <c r="J5534" s="93"/>
      <c r="L5534" s="93"/>
      <c r="N5534" s="93"/>
      <c r="P5534" s="93"/>
    </row>
    <row r="5535" spans="2:16">
      <c r="B5535" s="93"/>
      <c r="C5535" s="93"/>
      <c r="D5535" s="93"/>
      <c r="F5535" s="93"/>
      <c r="H5535" s="93"/>
      <c r="J5535" s="93"/>
      <c r="L5535" s="93"/>
      <c r="N5535" s="93"/>
      <c r="P5535" s="93"/>
    </row>
    <row r="5536" spans="2:16">
      <c r="B5536" s="93"/>
      <c r="C5536" s="93"/>
      <c r="D5536" s="93"/>
      <c r="F5536" s="93"/>
      <c r="H5536" s="93"/>
      <c r="J5536" s="93"/>
      <c r="L5536" s="93"/>
      <c r="N5536" s="93"/>
      <c r="P5536" s="93"/>
    </row>
    <row r="5537" spans="2:16">
      <c r="B5537" s="93"/>
      <c r="C5537" s="93"/>
      <c r="D5537" s="93"/>
      <c r="F5537" s="93"/>
      <c r="H5537" s="93"/>
      <c r="J5537" s="93"/>
      <c r="L5537" s="93"/>
      <c r="N5537" s="93"/>
      <c r="P5537" s="93"/>
    </row>
    <row r="5538" spans="2:16">
      <c r="B5538" s="93"/>
      <c r="C5538" s="93"/>
      <c r="D5538" s="93"/>
      <c r="F5538" s="93"/>
      <c r="H5538" s="93"/>
      <c r="J5538" s="93"/>
      <c r="L5538" s="93"/>
      <c r="N5538" s="93"/>
      <c r="P5538" s="93"/>
    </row>
    <row r="5539" spans="2:16">
      <c r="B5539" s="93"/>
      <c r="C5539" s="93"/>
      <c r="D5539" s="93"/>
      <c r="F5539" s="93"/>
      <c r="H5539" s="93"/>
      <c r="J5539" s="93"/>
      <c r="L5539" s="93"/>
      <c r="N5539" s="93"/>
      <c r="P5539" s="93"/>
    </row>
    <row r="5540" spans="2:16">
      <c r="B5540" s="93"/>
      <c r="C5540" s="93"/>
      <c r="D5540" s="93"/>
      <c r="F5540" s="93"/>
      <c r="H5540" s="93"/>
      <c r="J5540" s="93"/>
      <c r="L5540" s="93"/>
      <c r="N5540" s="93"/>
      <c r="P5540" s="93"/>
    </row>
    <row r="5541" spans="2:16">
      <c r="B5541" s="93"/>
      <c r="C5541" s="93"/>
      <c r="D5541" s="93"/>
      <c r="F5541" s="93"/>
      <c r="H5541" s="93"/>
      <c r="J5541" s="93"/>
      <c r="L5541" s="93"/>
      <c r="N5541" s="93"/>
      <c r="P5541" s="93"/>
    </row>
    <row r="5542" spans="2:16">
      <c r="B5542" s="93"/>
      <c r="C5542" s="93"/>
      <c r="D5542" s="93"/>
      <c r="F5542" s="93"/>
      <c r="H5542" s="93"/>
      <c r="J5542" s="93"/>
      <c r="L5542" s="93"/>
      <c r="N5542" s="93"/>
      <c r="P5542" s="93"/>
    </row>
    <row r="5543" spans="2:16">
      <c r="B5543" s="93"/>
      <c r="C5543" s="93"/>
      <c r="D5543" s="93"/>
      <c r="F5543" s="93"/>
      <c r="H5543" s="93"/>
      <c r="J5543" s="93"/>
      <c r="L5543" s="93"/>
      <c r="N5543" s="93"/>
      <c r="P5543" s="93"/>
    </row>
    <row r="5544" spans="2:16">
      <c r="B5544" s="93"/>
      <c r="C5544" s="93"/>
      <c r="D5544" s="93"/>
      <c r="F5544" s="93"/>
      <c r="H5544" s="93"/>
      <c r="J5544" s="93"/>
      <c r="L5544" s="93"/>
      <c r="N5544" s="93"/>
      <c r="P5544" s="93"/>
    </row>
    <row r="5545" spans="2:16">
      <c r="B5545" s="93"/>
      <c r="C5545" s="93"/>
      <c r="D5545" s="93"/>
      <c r="F5545" s="93"/>
      <c r="H5545" s="93"/>
      <c r="J5545" s="93"/>
      <c r="L5545" s="93"/>
      <c r="N5545" s="93"/>
      <c r="P5545" s="93"/>
    </row>
    <row r="5546" spans="2:16">
      <c r="B5546" s="93"/>
      <c r="C5546" s="93"/>
      <c r="D5546" s="93"/>
      <c r="F5546" s="93"/>
      <c r="H5546" s="93"/>
      <c r="J5546" s="93"/>
      <c r="L5546" s="93"/>
      <c r="N5546" s="93"/>
      <c r="P5546" s="93"/>
    </row>
    <row r="5547" spans="2:16">
      <c r="B5547" s="93"/>
      <c r="C5547" s="93"/>
      <c r="D5547" s="93"/>
      <c r="F5547" s="93"/>
      <c r="H5547" s="93"/>
      <c r="J5547" s="93"/>
      <c r="L5547" s="93"/>
      <c r="N5547" s="93"/>
      <c r="P5547" s="93"/>
    </row>
    <row r="5548" spans="2:16">
      <c r="B5548" s="93"/>
      <c r="C5548" s="93"/>
      <c r="D5548" s="93"/>
      <c r="F5548" s="93"/>
      <c r="H5548" s="93"/>
      <c r="J5548" s="93"/>
      <c r="L5548" s="93"/>
      <c r="N5548" s="93"/>
      <c r="P5548" s="93"/>
    </row>
    <row r="5549" spans="2:16">
      <c r="B5549" s="93"/>
      <c r="C5549" s="93"/>
      <c r="D5549" s="93"/>
      <c r="F5549" s="93"/>
      <c r="H5549" s="93"/>
      <c r="J5549" s="93"/>
      <c r="L5549" s="93"/>
      <c r="N5549" s="93"/>
      <c r="P5549" s="93"/>
    </row>
    <row r="5550" spans="2:16">
      <c r="B5550" s="93"/>
      <c r="C5550" s="93"/>
      <c r="D5550" s="93"/>
      <c r="F5550" s="93"/>
      <c r="H5550" s="93"/>
      <c r="J5550" s="93"/>
      <c r="L5550" s="93"/>
      <c r="N5550" s="93"/>
      <c r="P5550" s="93"/>
    </row>
    <row r="5551" spans="2:16">
      <c r="B5551" s="93"/>
      <c r="C5551" s="93"/>
      <c r="D5551" s="93"/>
      <c r="F5551" s="93"/>
      <c r="H5551" s="93"/>
      <c r="J5551" s="93"/>
      <c r="L5551" s="93"/>
      <c r="N5551" s="93"/>
      <c r="P5551" s="93"/>
    </row>
    <row r="5552" spans="2:16">
      <c r="B5552" s="93"/>
      <c r="C5552" s="93"/>
      <c r="D5552" s="93"/>
      <c r="F5552" s="93"/>
      <c r="H5552" s="93"/>
      <c r="J5552" s="93"/>
      <c r="L5552" s="93"/>
      <c r="N5552" s="93"/>
      <c r="P5552" s="93"/>
    </row>
    <row r="5553" spans="2:16">
      <c r="B5553" s="93"/>
      <c r="C5553" s="93"/>
      <c r="D5553" s="93"/>
      <c r="F5553" s="93"/>
      <c r="H5553" s="93"/>
      <c r="J5553" s="93"/>
      <c r="L5553" s="93"/>
      <c r="N5553" s="93"/>
      <c r="P5553" s="93"/>
    </row>
    <row r="5554" spans="2:16">
      <c r="B5554" s="93"/>
      <c r="C5554" s="93"/>
      <c r="D5554" s="93"/>
      <c r="F5554" s="93"/>
      <c r="H5554" s="93"/>
      <c r="J5554" s="93"/>
      <c r="L5554" s="93"/>
      <c r="N5554" s="93"/>
      <c r="P5554" s="93"/>
    </row>
    <row r="5555" spans="2:16">
      <c r="B5555" s="93"/>
      <c r="C5555" s="93"/>
      <c r="D5555" s="93"/>
      <c r="F5555" s="93"/>
      <c r="H5555" s="93"/>
      <c r="J5555" s="93"/>
      <c r="L5555" s="93"/>
      <c r="N5555" s="93"/>
      <c r="P5555" s="93"/>
    </row>
    <row r="5556" spans="2:16">
      <c r="B5556" s="93"/>
      <c r="C5556" s="93"/>
      <c r="D5556" s="93"/>
      <c r="F5556" s="93"/>
      <c r="H5556" s="93"/>
      <c r="J5556" s="93"/>
      <c r="L5556" s="93"/>
      <c r="N5556" s="93"/>
      <c r="P5556" s="93"/>
    </row>
    <row r="5557" spans="2:16">
      <c r="B5557" s="93"/>
      <c r="C5557" s="93"/>
      <c r="D5557" s="93"/>
      <c r="F5557" s="93"/>
      <c r="H5557" s="93"/>
      <c r="J5557" s="93"/>
      <c r="L5557" s="93"/>
      <c r="N5557" s="93"/>
      <c r="P5557" s="93"/>
    </row>
    <row r="5558" spans="2:16">
      <c r="B5558" s="93"/>
      <c r="C5558" s="93"/>
      <c r="D5558" s="93"/>
      <c r="F5558" s="93"/>
      <c r="H5558" s="93"/>
      <c r="J5558" s="93"/>
      <c r="L5558" s="93"/>
      <c r="N5558" s="93"/>
      <c r="P5558" s="93"/>
    </row>
    <row r="5559" spans="2:16">
      <c r="B5559" s="93"/>
      <c r="C5559" s="93"/>
      <c r="D5559" s="93"/>
      <c r="F5559" s="93"/>
      <c r="H5559" s="93"/>
      <c r="J5559" s="93"/>
      <c r="L5559" s="93"/>
      <c r="N5559" s="93"/>
      <c r="P5559" s="93"/>
    </row>
    <row r="5560" spans="2:16">
      <c r="B5560" s="93"/>
      <c r="C5560" s="93"/>
      <c r="D5560" s="93"/>
      <c r="F5560" s="93"/>
      <c r="H5560" s="93"/>
      <c r="J5560" s="93"/>
      <c r="L5560" s="93"/>
      <c r="N5560" s="93"/>
      <c r="P5560" s="93"/>
    </row>
    <row r="5561" spans="2:16">
      <c r="B5561" s="93"/>
      <c r="C5561" s="93"/>
      <c r="D5561" s="93"/>
      <c r="F5561" s="93"/>
      <c r="H5561" s="93"/>
      <c r="J5561" s="93"/>
      <c r="L5561" s="93"/>
      <c r="N5561" s="93"/>
      <c r="P5561" s="93"/>
    </row>
    <row r="5562" spans="2:16">
      <c r="B5562" s="93"/>
      <c r="C5562" s="93"/>
      <c r="D5562" s="93"/>
      <c r="F5562" s="93"/>
      <c r="H5562" s="93"/>
      <c r="J5562" s="93"/>
      <c r="L5562" s="93"/>
      <c r="N5562" s="93"/>
      <c r="P5562" s="93"/>
    </row>
    <row r="5563" spans="2:16">
      <c r="B5563" s="93"/>
      <c r="C5563" s="93"/>
      <c r="D5563" s="93"/>
      <c r="F5563" s="93"/>
      <c r="H5563" s="93"/>
      <c r="J5563" s="93"/>
      <c r="L5563" s="93"/>
      <c r="N5563" s="93"/>
      <c r="P5563" s="93"/>
    </row>
    <row r="5564" spans="2:16">
      <c r="B5564" s="93"/>
      <c r="C5564" s="93"/>
      <c r="D5564" s="93"/>
      <c r="F5564" s="93"/>
      <c r="H5564" s="93"/>
      <c r="J5564" s="93"/>
      <c r="L5564" s="93"/>
      <c r="N5564" s="93"/>
      <c r="P5564" s="93"/>
    </row>
    <row r="5565" spans="2:16">
      <c r="B5565" s="93"/>
      <c r="C5565" s="93"/>
      <c r="D5565" s="93"/>
      <c r="F5565" s="93"/>
      <c r="H5565" s="93"/>
      <c r="J5565" s="93"/>
      <c r="L5565" s="93"/>
      <c r="N5565" s="93"/>
      <c r="P5565" s="93"/>
    </row>
    <row r="5566" spans="2:16">
      <c r="B5566" s="93"/>
      <c r="C5566" s="93"/>
      <c r="D5566" s="93"/>
      <c r="F5566" s="93"/>
      <c r="H5566" s="93"/>
      <c r="J5566" s="93"/>
      <c r="L5566" s="93"/>
      <c r="N5566" s="93"/>
      <c r="P5566" s="93"/>
    </row>
    <row r="5567" spans="2:16">
      <c r="B5567" s="93"/>
      <c r="C5567" s="93"/>
      <c r="D5567" s="93"/>
      <c r="F5567" s="93"/>
      <c r="H5567" s="93"/>
      <c r="J5567" s="93"/>
      <c r="L5567" s="93"/>
      <c r="N5567" s="93"/>
      <c r="P5567" s="93"/>
    </row>
    <row r="5568" spans="2:16">
      <c r="B5568" s="93"/>
      <c r="C5568" s="93"/>
      <c r="D5568" s="93"/>
      <c r="F5568" s="93"/>
      <c r="H5568" s="93"/>
      <c r="J5568" s="93"/>
      <c r="L5568" s="93"/>
      <c r="N5568" s="93"/>
      <c r="P5568" s="93"/>
    </row>
    <row r="5569" spans="2:16">
      <c r="B5569" s="93"/>
      <c r="C5569" s="93"/>
      <c r="D5569" s="93"/>
      <c r="F5569" s="93"/>
      <c r="H5569" s="93"/>
      <c r="J5569" s="93"/>
      <c r="L5569" s="93"/>
      <c r="N5569" s="93"/>
      <c r="P5569" s="93"/>
    </row>
    <row r="5570" spans="2:16">
      <c r="B5570" s="93"/>
      <c r="C5570" s="93"/>
      <c r="D5570" s="93"/>
      <c r="F5570" s="93"/>
      <c r="H5570" s="93"/>
      <c r="J5570" s="93"/>
      <c r="L5570" s="93"/>
      <c r="N5570" s="93"/>
      <c r="P5570" s="93"/>
    </row>
    <row r="5571" spans="2:16">
      <c r="B5571" s="93"/>
      <c r="C5571" s="93"/>
      <c r="D5571" s="93"/>
      <c r="F5571" s="93"/>
      <c r="H5571" s="93"/>
      <c r="J5571" s="93"/>
      <c r="L5571" s="93"/>
      <c r="N5571" s="93"/>
      <c r="P5571" s="93"/>
    </row>
    <row r="5572" spans="2:16">
      <c r="B5572" s="93"/>
      <c r="C5572" s="93"/>
      <c r="D5572" s="93"/>
      <c r="F5572" s="93"/>
      <c r="H5572" s="93"/>
      <c r="J5572" s="93"/>
      <c r="L5572" s="93"/>
      <c r="N5572" s="93"/>
      <c r="P5572" s="93"/>
    </row>
    <row r="5573" spans="2:16">
      <c r="B5573" s="93"/>
      <c r="C5573" s="93"/>
      <c r="D5573" s="93"/>
      <c r="F5573" s="93"/>
      <c r="H5573" s="93"/>
      <c r="J5573" s="93"/>
      <c r="L5573" s="93"/>
      <c r="N5573" s="93"/>
      <c r="P5573" s="93"/>
    </row>
    <row r="5574" spans="2:16">
      <c r="B5574" s="93"/>
      <c r="C5574" s="93"/>
      <c r="D5574" s="93"/>
      <c r="F5574" s="93"/>
      <c r="H5574" s="93"/>
      <c r="J5574" s="93"/>
      <c r="L5574" s="93"/>
      <c r="N5574" s="93"/>
      <c r="P5574" s="93"/>
    </row>
    <row r="5575" spans="2:16">
      <c r="B5575" s="93"/>
      <c r="C5575" s="93"/>
      <c r="D5575" s="93"/>
      <c r="F5575" s="93"/>
      <c r="H5575" s="93"/>
      <c r="J5575" s="93"/>
      <c r="L5575" s="93"/>
      <c r="N5575" s="93"/>
      <c r="P5575" s="93"/>
    </row>
    <row r="5576" spans="2:16">
      <c r="B5576" s="93"/>
      <c r="C5576" s="93"/>
      <c r="D5576" s="93"/>
      <c r="F5576" s="93"/>
      <c r="H5576" s="93"/>
      <c r="J5576" s="93"/>
      <c r="L5576" s="93"/>
      <c r="N5576" s="93"/>
      <c r="P5576" s="93"/>
    </row>
    <row r="5577" spans="2:16">
      <c r="B5577" s="93"/>
      <c r="C5577" s="93"/>
      <c r="D5577" s="93"/>
      <c r="F5577" s="93"/>
      <c r="H5577" s="93"/>
      <c r="J5577" s="93"/>
      <c r="L5577" s="93"/>
      <c r="N5577" s="93"/>
      <c r="P5577" s="93"/>
    </row>
    <row r="5578" spans="2:16">
      <c r="B5578" s="93"/>
      <c r="C5578" s="93"/>
      <c r="D5578" s="93"/>
      <c r="F5578" s="93"/>
      <c r="H5578" s="93"/>
      <c r="J5578" s="93"/>
      <c r="L5578" s="93"/>
      <c r="N5578" s="93"/>
      <c r="P5578" s="93"/>
    </row>
    <row r="5579" spans="2:16">
      <c r="B5579" s="93"/>
      <c r="C5579" s="93"/>
      <c r="D5579" s="93"/>
      <c r="F5579" s="93"/>
      <c r="H5579" s="93"/>
      <c r="J5579" s="93"/>
      <c r="L5579" s="93"/>
      <c r="N5579" s="93"/>
      <c r="P5579" s="93"/>
    </row>
    <row r="5580" spans="2:16">
      <c r="B5580" s="93"/>
      <c r="C5580" s="93"/>
      <c r="D5580" s="93"/>
      <c r="F5580" s="93"/>
      <c r="H5580" s="93"/>
      <c r="J5580" s="93"/>
      <c r="L5580" s="93"/>
      <c r="N5580" s="93"/>
      <c r="P5580" s="93"/>
    </row>
    <row r="5581" spans="2:16">
      <c r="B5581" s="93"/>
      <c r="C5581" s="93"/>
      <c r="D5581" s="93"/>
      <c r="F5581" s="93"/>
      <c r="H5581" s="93"/>
      <c r="J5581" s="93"/>
      <c r="L5581" s="93"/>
      <c r="N5581" s="93"/>
      <c r="P5581" s="93"/>
    </row>
    <row r="5582" spans="2:16">
      <c r="B5582" s="93"/>
      <c r="C5582" s="93"/>
      <c r="D5582" s="93"/>
      <c r="F5582" s="93"/>
      <c r="H5582" s="93"/>
      <c r="J5582" s="93"/>
      <c r="L5582" s="93"/>
      <c r="N5582" s="93"/>
      <c r="P5582" s="93"/>
    </row>
    <row r="5583" spans="2:16">
      <c r="B5583" s="93"/>
      <c r="C5583" s="93"/>
      <c r="D5583" s="93"/>
      <c r="F5583" s="93"/>
      <c r="H5583" s="93"/>
      <c r="J5583" s="93"/>
      <c r="L5583" s="93"/>
      <c r="N5583" s="93"/>
      <c r="P5583" s="93"/>
    </row>
    <row r="5584" spans="2:16">
      <c r="B5584" s="93"/>
      <c r="C5584" s="93"/>
      <c r="D5584" s="93"/>
      <c r="F5584" s="93"/>
      <c r="H5584" s="93"/>
      <c r="J5584" s="93"/>
      <c r="L5584" s="93"/>
      <c r="N5584" s="93"/>
      <c r="P5584" s="93"/>
    </row>
    <row r="5585" spans="2:16">
      <c r="B5585" s="93"/>
      <c r="C5585" s="93"/>
      <c r="D5585" s="93"/>
      <c r="F5585" s="93"/>
      <c r="H5585" s="93"/>
      <c r="J5585" s="93"/>
      <c r="L5585" s="93"/>
      <c r="N5585" s="93"/>
      <c r="P5585" s="93"/>
    </row>
    <row r="5586" spans="2:16">
      <c r="B5586" s="93"/>
      <c r="C5586" s="93"/>
      <c r="D5586" s="93"/>
      <c r="F5586" s="93"/>
      <c r="H5586" s="93"/>
      <c r="J5586" s="93"/>
      <c r="L5586" s="93"/>
      <c r="N5586" s="93"/>
      <c r="P5586" s="93"/>
    </row>
    <row r="5587" spans="2:16">
      <c r="B5587" s="93"/>
      <c r="C5587" s="93"/>
      <c r="D5587" s="93"/>
      <c r="F5587" s="93"/>
      <c r="H5587" s="93"/>
      <c r="J5587" s="93"/>
      <c r="L5587" s="93"/>
      <c r="N5587" s="93"/>
      <c r="P5587" s="93"/>
    </row>
    <row r="5588" spans="2:16">
      <c r="B5588" s="93"/>
      <c r="C5588" s="93"/>
      <c r="D5588" s="93"/>
      <c r="F5588" s="93"/>
      <c r="H5588" s="93"/>
      <c r="J5588" s="93"/>
      <c r="L5588" s="93"/>
      <c r="N5588" s="93"/>
      <c r="P5588" s="93"/>
    </row>
    <row r="5589" spans="2:16">
      <c r="B5589" s="93"/>
      <c r="C5589" s="93"/>
      <c r="D5589" s="93"/>
      <c r="F5589" s="93"/>
      <c r="H5589" s="93"/>
      <c r="J5589" s="93"/>
      <c r="L5589" s="93"/>
      <c r="N5589" s="93"/>
      <c r="P5589" s="93"/>
    </row>
    <row r="5590" spans="2:16">
      <c r="B5590" s="93"/>
      <c r="C5590" s="93"/>
      <c r="D5590" s="93"/>
      <c r="F5590" s="93"/>
      <c r="H5590" s="93"/>
      <c r="J5590" s="93"/>
      <c r="L5590" s="93"/>
      <c r="N5590" s="93"/>
      <c r="P5590" s="93"/>
    </row>
    <row r="5591" spans="2:16">
      <c r="B5591" s="93"/>
      <c r="C5591" s="93"/>
      <c r="D5591" s="93"/>
      <c r="F5591" s="93"/>
      <c r="H5591" s="93"/>
      <c r="J5591" s="93"/>
      <c r="L5591" s="93"/>
      <c r="N5591" s="93"/>
      <c r="P5591" s="93"/>
    </row>
    <row r="5592" spans="2:16">
      <c r="B5592" s="93"/>
      <c r="C5592" s="93"/>
      <c r="D5592" s="93"/>
      <c r="F5592" s="93"/>
      <c r="H5592" s="93"/>
      <c r="J5592" s="93"/>
      <c r="L5592" s="93"/>
      <c r="N5592" s="93"/>
      <c r="P5592" s="93"/>
    </row>
    <row r="5593" spans="2:16">
      <c r="B5593" s="93"/>
      <c r="C5593" s="93"/>
      <c r="D5593" s="93"/>
      <c r="F5593" s="93"/>
      <c r="H5593" s="93"/>
      <c r="J5593" s="93"/>
      <c r="L5593" s="93"/>
      <c r="N5593" s="93"/>
      <c r="P5593" s="93"/>
    </row>
    <row r="5594" spans="2:16">
      <c r="B5594" s="93"/>
      <c r="C5594" s="93"/>
      <c r="D5594" s="93"/>
      <c r="F5594" s="93"/>
      <c r="H5594" s="93"/>
      <c r="J5594" s="93"/>
      <c r="L5594" s="93"/>
      <c r="N5594" s="93"/>
      <c r="P5594" s="93"/>
    </row>
    <row r="5595" spans="2:16">
      <c r="B5595" s="93"/>
      <c r="C5595" s="93"/>
      <c r="D5595" s="93"/>
      <c r="F5595" s="93"/>
      <c r="H5595" s="93"/>
      <c r="J5595" s="93"/>
      <c r="L5595" s="93"/>
      <c r="N5595" s="93"/>
      <c r="P5595" s="93"/>
    </row>
    <row r="5596" spans="2:16">
      <c r="B5596" s="93"/>
      <c r="C5596" s="93"/>
      <c r="D5596" s="93"/>
      <c r="F5596" s="93"/>
      <c r="H5596" s="93"/>
      <c r="J5596" s="93"/>
      <c r="L5596" s="93"/>
      <c r="N5596" s="93"/>
      <c r="P5596" s="93"/>
    </row>
    <row r="5597" spans="2:16">
      <c r="B5597" s="93"/>
      <c r="C5597" s="93"/>
      <c r="D5597" s="93"/>
      <c r="F5597" s="93"/>
      <c r="H5597" s="93"/>
      <c r="J5597" s="93"/>
      <c r="L5597" s="93"/>
      <c r="N5597" s="93"/>
      <c r="P5597" s="93"/>
    </row>
    <row r="5598" spans="2:16">
      <c r="B5598" s="93"/>
      <c r="C5598" s="93"/>
      <c r="D5598" s="93"/>
      <c r="F5598" s="93"/>
      <c r="H5598" s="93"/>
      <c r="J5598" s="93"/>
      <c r="L5598" s="93"/>
      <c r="N5598" s="93"/>
      <c r="P5598" s="93"/>
    </row>
    <row r="5599" spans="2:16">
      <c r="B5599" s="93"/>
      <c r="C5599" s="93"/>
      <c r="D5599" s="93"/>
      <c r="F5599" s="93"/>
      <c r="H5599" s="93"/>
      <c r="J5599" s="93"/>
      <c r="L5599" s="93"/>
      <c r="N5599" s="93"/>
      <c r="P5599" s="93"/>
    </row>
    <row r="5600" spans="2:16">
      <c r="B5600" s="93"/>
      <c r="C5600" s="93"/>
      <c r="D5600" s="93"/>
      <c r="F5600" s="93"/>
      <c r="H5600" s="93"/>
      <c r="J5600" s="93"/>
      <c r="L5600" s="93"/>
      <c r="N5600" s="93"/>
      <c r="P5600" s="93"/>
    </row>
    <row r="5601" spans="2:16">
      <c r="B5601" s="93"/>
      <c r="C5601" s="93"/>
      <c r="D5601" s="93"/>
      <c r="F5601" s="93"/>
      <c r="H5601" s="93"/>
      <c r="J5601" s="93"/>
      <c r="L5601" s="93"/>
      <c r="N5601" s="93"/>
      <c r="P5601" s="93"/>
    </row>
    <row r="5602" spans="2:16">
      <c r="B5602" s="93"/>
      <c r="C5602" s="93"/>
      <c r="D5602" s="93"/>
      <c r="F5602" s="93"/>
      <c r="H5602" s="93"/>
      <c r="J5602" s="93"/>
      <c r="L5602" s="93"/>
      <c r="N5602" s="93"/>
      <c r="P5602" s="93"/>
    </row>
    <row r="5603" spans="2:16">
      <c r="B5603" s="93"/>
      <c r="C5603" s="93"/>
      <c r="D5603" s="93"/>
      <c r="F5603" s="93"/>
      <c r="H5603" s="93"/>
      <c r="J5603" s="93"/>
      <c r="L5603" s="93"/>
      <c r="N5603" s="93"/>
      <c r="P5603" s="93"/>
    </row>
    <row r="5604" spans="2:16">
      <c r="B5604" s="93"/>
      <c r="C5604" s="93"/>
      <c r="D5604" s="93"/>
      <c r="F5604" s="93"/>
      <c r="H5604" s="93"/>
      <c r="J5604" s="93"/>
      <c r="L5604" s="93"/>
      <c r="N5604" s="93"/>
      <c r="P5604" s="93"/>
    </row>
    <row r="5605" spans="2:16">
      <c r="B5605" s="93"/>
      <c r="C5605" s="93"/>
      <c r="D5605" s="93"/>
      <c r="F5605" s="93"/>
      <c r="H5605" s="93"/>
      <c r="J5605" s="93"/>
      <c r="L5605" s="93"/>
      <c r="N5605" s="93"/>
      <c r="P5605" s="93"/>
    </row>
    <row r="5606" spans="2:16">
      <c r="B5606" s="93"/>
      <c r="C5606" s="93"/>
      <c r="D5606" s="93"/>
      <c r="F5606" s="93"/>
      <c r="H5606" s="93"/>
      <c r="J5606" s="93"/>
      <c r="L5606" s="93"/>
      <c r="N5606" s="93"/>
      <c r="P5606" s="93"/>
    </row>
    <row r="5607" spans="2:16">
      <c r="B5607" s="93"/>
      <c r="C5607" s="93"/>
      <c r="D5607" s="93"/>
      <c r="F5607" s="93"/>
      <c r="H5607" s="93"/>
      <c r="J5607" s="93"/>
      <c r="L5607" s="93"/>
      <c r="N5607" s="93"/>
      <c r="P5607" s="93"/>
    </row>
    <row r="5608" spans="2:16">
      <c r="B5608" s="93"/>
      <c r="C5608" s="93"/>
      <c r="D5608" s="93"/>
      <c r="F5608" s="93"/>
      <c r="H5608" s="93"/>
      <c r="J5608" s="93"/>
      <c r="L5608" s="93"/>
      <c r="N5608" s="93"/>
      <c r="P5608" s="93"/>
    </row>
    <row r="5609" spans="2:16">
      <c r="B5609" s="93"/>
      <c r="C5609" s="93"/>
      <c r="D5609" s="93"/>
      <c r="F5609" s="93"/>
      <c r="H5609" s="93"/>
      <c r="J5609" s="93"/>
      <c r="L5609" s="93"/>
      <c r="N5609" s="93"/>
      <c r="P5609" s="93"/>
    </row>
    <row r="5610" spans="2:16">
      <c r="B5610" s="93"/>
      <c r="C5610" s="93"/>
      <c r="D5610" s="93"/>
      <c r="F5610" s="93"/>
      <c r="H5610" s="93"/>
      <c r="J5610" s="93"/>
      <c r="L5610" s="93"/>
      <c r="N5610" s="93"/>
      <c r="P5610" s="93"/>
    </row>
    <row r="5611" spans="2:16">
      <c r="B5611" s="93"/>
      <c r="C5611" s="93"/>
      <c r="D5611" s="93"/>
      <c r="F5611" s="93"/>
      <c r="H5611" s="93"/>
      <c r="J5611" s="93"/>
      <c r="L5611" s="93"/>
      <c r="N5611" s="93"/>
      <c r="P5611" s="93"/>
    </row>
    <row r="5612" spans="2:16">
      <c r="B5612" s="93"/>
      <c r="C5612" s="93"/>
      <c r="D5612" s="93"/>
      <c r="F5612" s="93"/>
      <c r="H5612" s="93"/>
      <c r="J5612" s="93"/>
      <c r="L5612" s="93"/>
      <c r="N5612" s="93"/>
      <c r="P5612" s="93"/>
    </row>
    <row r="5613" spans="2:16">
      <c r="B5613" s="93"/>
      <c r="C5613" s="93"/>
      <c r="D5613" s="93"/>
      <c r="F5613" s="93"/>
      <c r="H5613" s="93"/>
      <c r="J5613" s="93"/>
      <c r="L5613" s="93"/>
      <c r="N5613" s="93"/>
      <c r="P5613" s="93"/>
    </row>
    <row r="5614" spans="2:16">
      <c r="B5614" s="93"/>
      <c r="C5614" s="93"/>
      <c r="D5614" s="93"/>
      <c r="F5614" s="93"/>
      <c r="H5614" s="93"/>
      <c r="J5614" s="93"/>
      <c r="L5614" s="93"/>
      <c r="N5614" s="93"/>
      <c r="P5614" s="93"/>
    </row>
    <row r="5615" spans="2:16">
      <c r="B5615" s="93"/>
      <c r="C5615" s="93"/>
      <c r="D5615" s="93"/>
      <c r="F5615" s="93"/>
      <c r="H5615" s="93"/>
      <c r="J5615" s="93"/>
      <c r="L5615" s="93"/>
      <c r="N5615" s="93"/>
      <c r="P5615" s="93"/>
    </row>
    <row r="5616" spans="2:16">
      <c r="B5616" s="93"/>
      <c r="C5616" s="93"/>
      <c r="D5616" s="93"/>
      <c r="F5616" s="93"/>
      <c r="H5616" s="93"/>
      <c r="J5616" s="93"/>
      <c r="L5616" s="93"/>
      <c r="N5616" s="93"/>
      <c r="P5616" s="93"/>
    </row>
    <row r="5617" spans="2:16">
      <c r="B5617" s="93"/>
      <c r="C5617" s="93"/>
      <c r="D5617" s="93"/>
      <c r="F5617" s="93"/>
      <c r="H5617" s="93"/>
      <c r="J5617" s="93"/>
      <c r="L5617" s="93"/>
      <c r="N5617" s="93"/>
      <c r="P5617" s="93"/>
    </row>
    <row r="5618" spans="2:16">
      <c r="B5618" s="93"/>
      <c r="C5618" s="93"/>
      <c r="D5618" s="93"/>
      <c r="F5618" s="93"/>
      <c r="H5618" s="93"/>
      <c r="J5618" s="93"/>
      <c r="L5618" s="93"/>
      <c r="N5618" s="93"/>
      <c r="P5618" s="93"/>
    </row>
    <row r="5619" spans="2:16">
      <c r="B5619" s="93"/>
      <c r="C5619" s="93"/>
      <c r="D5619" s="93"/>
      <c r="F5619" s="93"/>
      <c r="H5619" s="93"/>
      <c r="J5619" s="93"/>
      <c r="L5619" s="93"/>
      <c r="N5619" s="93"/>
      <c r="P5619" s="93"/>
    </row>
    <row r="5620" spans="2:16">
      <c r="B5620" s="93"/>
      <c r="C5620" s="93"/>
      <c r="D5620" s="93"/>
      <c r="F5620" s="93"/>
      <c r="H5620" s="93"/>
      <c r="J5620" s="93"/>
      <c r="L5620" s="93"/>
      <c r="N5620" s="93"/>
      <c r="P5620" s="93"/>
    </row>
    <row r="5621" spans="2:16">
      <c r="B5621" s="93"/>
      <c r="C5621" s="93"/>
      <c r="D5621" s="93"/>
      <c r="F5621" s="93"/>
      <c r="H5621" s="93"/>
      <c r="J5621" s="93"/>
      <c r="L5621" s="93"/>
      <c r="N5621" s="93"/>
      <c r="P5621" s="93"/>
    </row>
    <row r="5622" spans="2:16">
      <c r="B5622" s="93"/>
      <c r="C5622" s="93"/>
      <c r="D5622" s="93"/>
      <c r="F5622" s="93"/>
      <c r="H5622" s="93"/>
      <c r="J5622" s="93"/>
      <c r="L5622" s="93"/>
      <c r="N5622" s="93"/>
      <c r="P5622" s="93"/>
    </row>
    <row r="5623" spans="2:16">
      <c r="B5623" s="93"/>
      <c r="C5623" s="93"/>
      <c r="D5623" s="93"/>
      <c r="F5623" s="93"/>
      <c r="H5623" s="93"/>
      <c r="J5623" s="93"/>
      <c r="L5623" s="93"/>
      <c r="N5623" s="93"/>
      <c r="P5623" s="93"/>
    </row>
    <row r="5624" spans="2:16">
      <c r="B5624" s="93"/>
      <c r="C5624" s="93"/>
      <c r="D5624" s="93"/>
      <c r="F5624" s="93"/>
      <c r="H5624" s="93"/>
      <c r="J5624" s="93"/>
      <c r="L5624" s="93"/>
      <c r="N5624" s="93"/>
      <c r="P5624" s="93"/>
    </row>
    <row r="5625" spans="2:16">
      <c r="B5625" s="93"/>
      <c r="C5625" s="93"/>
      <c r="D5625" s="93"/>
      <c r="F5625" s="93"/>
      <c r="H5625" s="93"/>
      <c r="J5625" s="93"/>
      <c r="L5625" s="93"/>
      <c r="N5625" s="93"/>
      <c r="P5625" s="93"/>
    </row>
    <row r="5626" spans="2:16">
      <c r="B5626" s="93"/>
      <c r="C5626" s="93"/>
      <c r="D5626" s="93"/>
      <c r="F5626" s="93"/>
      <c r="H5626" s="93"/>
      <c r="J5626" s="93"/>
      <c r="L5626" s="93"/>
      <c r="N5626" s="93"/>
      <c r="P5626" s="93"/>
    </row>
    <row r="5627" spans="2:16">
      <c r="B5627" s="93"/>
      <c r="C5627" s="93"/>
      <c r="D5627" s="93"/>
      <c r="F5627" s="93"/>
      <c r="H5627" s="93"/>
      <c r="J5627" s="93"/>
      <c r="L5627" s="93"/>
      <c r="N5627" s="93"/>
      <c r="P5627" s="93"/>
    </row>
    <row r="5628" spans="2:16">
      <c r="B5628" s="93"/>
      <c r="C5628" s="93"/>
      <c r="D5628" s="93"/>
      <c r="F5628" s="93"/>
      <c r="H5628" s="93"/>
      <c r="J5628" s="93"/>
      <c r="L5628" s="93"/>
      <c r="N5628" s="93"/>
      <c r="P5628" s="93"/>
    </row>
    <row r="5629" spans="2:16">
      <c r="B5629" s="93"/>
      <c r="C5629" s="93"/>
      <c r="D5629" s="93"/>
      <c r="F5629" s="93"/>
      <c r="H5629" s="93"/>
      <c r="J5629" s="93"/>
      <c r="L5629" s="93"/>
      <c r="N5629" s="93"/>
      <c r="P5629" s="93"/>
    </row>
    <row r="5630" spans="2:16">
      <c r="B5630" s="93"/>
      <c r="C5630" s="93"/>
      <c r="D5630" s="93"/>
      <c r="F5630" s="93"/>
      <c r="H5630" s="93"/>
      <c r="J5630" s="93"/>
      <c r="L5630" s="93"/>
      <c r="N5630" s="93"/>
      <c r="P5630" s="93"/>
    </row>
    <row r="5631" spans="2:16">
      <c r="B5631" s="93"/>
      <c r="C5631" s="93"/>
      <c r="D5631" s="93"/>
      <c r="F5631" s="93"/>
      <c r="H5631" s="93"/>
      <c r="J5631" s="93"/>
      <c r="L5631" s="93"/>
      <c r="N5631" s="93"/>
      <c r="P5631" s="93"/>
    </row>
    <row r="5632" spans="2:16">
      <c r="B5632" s="93"/>
      <c r="C5632" s="93"/>
      <c r="D5632" s="93"/>
      <c r="F5632" s="93"/>
      <c r="H5632" s="93"/>
      <c r="J5632" s="93"/>
      <c r="L5632" s="93"/>
      <c r="N5632" s="93"/>
      <c r="P5632" s="93"/>
    </row>
    <row r="5633" spans="2:16">
      <c r="B5633" s="93"/>
      <c r="C5633" s="93"/>
      <c r="D5633" s="93"/>
      <c r="F5633" s="93"/>
      <c r="H5633" s="93"/>
      <c r="J5633" s="93"/>
      <c r="L5633" s="93"/>
      <c r="N5633" s="93"/>
      <c r="P5633" s="93"/>
    </row>
    <row r="5634" spans="2:16">
      <c r="B5634" s="93"/>
      <c r="C5634" s="93"/>
      <c r="D5634" s="93"/>
      <c r="F5634" s="93"/>
      <c r="H5634" s="93"/>
      <c r="J5634" s="93"/>
      <c r="L5634" s="93"/>
      <c r="N5634" s="93"/>
      <c r="P5634" s="93"/>
    </row>
    <row r="5635" spans="2:16">
      <c r="B5635" s="93"/>
      <c r="C5635" s="93"/>
      <c r="D5635" s="93"/>
      <c r="F5635" s="93"/>
      <c r="H5635" s="93"/>
      <c r="J5635" s="93"/>
      <c r="L5635" s="93"/>
      <c r="N5635" s="93"/>
      <c r="P5635" s="93"/>
    </row>
    <row r="5636" spans="2:16">
      <c r="B5636" s="93"/>
      <c r="C5636" s="93"/>
      <c r="D5636" s="93"/>
      <c r="F5636" s="93"/>
      <c r="H5636" s="93"/>
      <c r="J5636" s="93"/>
      <c r="L5636" s="93"/>
      <c r="N5636" s="93"/>
      <c r="P5636" s="93"/>
    </row>
    <row r="5637" spans="2:16">
      <c r="B5637" s="93"/>
      <c r="C5637" s="93"/>
      <c r="D5637" s="93"/>
      <c r="F5637" s="93"/>
      <c r="H5637" s="93"/>
      <c r="J5637" s="93"/>
      <c r="L5637" s="93"/>
      <c r="N5637" s="93"/>
      <c r="P5637" s="93"/>
    </row>
    <row r="5638" spans="2:16">
      <c r="B5638" s="93"/>
      <c r="C5638" s="93"/>
      <c r="D5638" s="93"/>
      <c r="F5638" s="93"/>
      <c r="H5638" s="93"/>
      <c r="J5638" s="93"/>
      <c r="L5638" s="93"/>
      <c r="N5638" s="93"/>
      <c r="P5638" s="93"/>
    </row>
    <row r="5639" spans="2:16">
      <c r="B5639" s="93"/>
      <c r="C5639" s="93"/>
      <c r="D5639" s="93"/>
      <c r="F5639" s="93"/>
      <c r="H5639" s="93"/>
      <c r="J5639" s="93"/>
      <c r="L5639" s="93"/>
      <c r="N5639" s="93"/>
      <c r="P5639" s="93"/>
    </row>
    <row r="5640" spans="2:16">
      <c r="B5640" s="93"/>
      <c r="C5640" s="93"/>
      <c r="D5640" s="93"/>
      <c r="F5640" s="93"/>
      <c r="H5640" s="93"/>
      <c r="J5640" s="93"/>
      <c r="L5640" s="93"/>
      <c r="N5640" s="93"/>
      <c r="P5640" s="93"/>
    </row>
    <row r="5641" spans="2:16">
      <c r="B5641" s="93"/>
      <c r="C5641" s="93"/>
      <c r="D5641" s="93"/>
      <c r="F5641" s="93"/>
      <c r="H5641" s="93"/>
      <c r="J5641" s="93"/>
      <c r="L5641" s="93"/>
      <c r="N5641" s="93"/>
      <c r="P5641" s="93"/>
    </row>
    <row r="5642" spans="2:16">
      <c r="B5642" s="93"/>
      <c r="C5642" s="93"/>
      <c r="D5642" s="93"/>
      <c r="F5642" s="93"/>
      <c r="H5642" s="93"/>
      <c r="J5642" s="93"/>
      <c r="L5642" s="93"/>
      <c r="N5642" s="93"/>
      <c r="P5642" s="93"/>
    </row>
    <row r="5643" spans="2:16">
      <c r="B5643" s="93"/>
      <c r="C5643" s="93"/>
      <c r="D5643" s="93"/>
      <c r="F5643" s="93"/>
      <c r="H5643" s="93"/>
      <c r="J5643" s="93"/>
      <c r="L5643" s="93"/>
      <c r="N5643" s="93"/>
      <c r="P5643" s="93"/>
    </row>
    <row r="5644" spans="2:16">
      <c r="B5644" s="93"/>
      <c r="C5644" s="93"/>
      <c r="D5644" s="93"/>
      <c r="F5644" s="93"/>
      <c r="H5644" s="93"/>
      <c r="J5644" s="93"/>
      <c r="L5644" s="93"/>
      <c r="N5644" s="93"/>
      <c r="P5644" s="93"/>
    </row>
    <row r="5645" spans="2:16">
      <c r="B5645" s="93"/>
      <c r="C5645" s="93"/>
      <c r="D5645" s="93"/>
      <c r="F5645" s="93"/>
      <c r="H5645" s="93"/>
      <c r="J5645" s="93"/>
      <c r="L5645" s="93"/>
      <c r="N5645" s="93"/>
      <c r="P5645" s="93"/>
    </row>
    <row r="5646" spans="2:16">
      <c r="B5646" s="93"/>
      <c r="C5646" s="93"/>
      <c r="D5646" s="93"/>
      <c r="F5646" s="93"/>
      <c r="H5646" s="93"/>
      <c r="J5646" s="93"/>
      <c r="L5646" s="93"/>
      <c r="N5646" s="93"/>
      <c r="P5646" s="93"/>
    </row>
    <row r="5647" spans="2:16">
      <c r="B5647" s="93"/>
      <c r="C5647" s="93"/>
      <c r="D5647" s="93"/>
      <c r="F5647" s="93"/>
      <c r="H5647" s="93"/>
      <c r="J5647" s="93"/>
      <c r="L5647" s="93"/>
      <c r="N5647" s="93"/>
      <c r="P5647" s="93"/>
    </row>
    <row r="5648" spans="2:16">
      <c r="B5648" s="93"/>
      <c r="C5648" s="93"/>
      <c r="D5648" s="93"/>
      <c r="F5648" s="93"/>
      <c r="H5648" s="93"/>
      <c r="J5648" s="93"/>
      <c r="L5648" s="93"/>
      <c r="N5648" s="93"/>
      <c r="P5648" s="93"/>
    </row>
    <row r="5649" spans="2:16">
      <c r="B5649" s="93"/>
      <c r="C5649" s="93"/>
      <c r="D5649" s="93"/>
      <c r="F5649" s="93"/>
      <c r="H5649" s="93"/>
      <c r="J5649" s="93"/>
      <c r="L5649" s="93"/>
      <c r="N5649" s="93"/>
      <c r="P5649" s="93"/>
    </row>
    <row r="5650" spans="2:16">
      <c r="B5650" s="93"/>
      <c r="C5650" s="93"/>
      <c r="D5650" s="93"/>
      <c r="F5650" s="93"/>
      <c r="H5650" s="93"/>
      <c r="J5650" s="93"/>
      <c r="L5650" s="93"/>
      <c r="N5650" s="93"/>
      <c r="P5650" s="93"/>
    </row>
    <row r="5651" spans="2:16">
      <c r="B5651" s="93"/>
      <c r="C5651" s="93"/>
      <c r="D5651" s="93"/>
      <c r="F5651" s="93"/>
      <c r="H5651" s="93"/>
      <c r="J5651" s="93"/>
      <c r="L5651" s="93"/>
      <c r="N5651" s="93"/>
      <c r="P5651" s="93"/>
    </row>
    <row r="5652" spans="2:16">
      <c r="B5652" s="93"/>
      <c r="C5652" s="93"/>
      <c r="D5652" s="93"/>
      <c r="F5652" s="93"/>
      <c r="H5652" s="93"/>
      <c r="J5652" s="93"/>
      <c r="L5652" s="93"/>
      <c r="N5652" s="93"/>
      <c r="P5652" s="93"/>
    </row>
    <row r="5653" spans="2:16">
      <c r="B5653" s="93"/>
      <c r="C5653" s="93"/>
      <c r="D5653" s="93"/>
      <c r="F5653" s="93"/>
      <c r="H5653" s="93"/>
      <c r="J5653" s="93"/>
      <c r="L5653" s="93"/>
      <c r="N5653" s="93"/>
      <c r="P5653" s="93"/>
    </row>
    <row r="5654" spans="2:16">
      <c r="B5654" s="93"/>
      <c r="C5654" s="93"/>
      <c r="D5654" s="93"/>
      <c r="F5654" s="93"/>
      <c r="H5654" s="93"/>
      <c r="J5654" s="93"/>
      <c r="L5654" s="93"/>
      <c r="N5654" s="93"/>
      <c r="P5654" s="93"/>
    </row>
    <row r="5655" spans="2:16">
      <c r="B5655" s="93"/>
      <c r="C5655" s="93"/>
      <c r="D5655" s="93"/>
      <c r="F5655" s="93"/>
      <c r="H5655" s="93"/>
      <c r="J5655" s="93"/>
      <c r="L5655" s="93"/>
      <c r="N5655" s="93"/>
      <c r="P5655" s="93"/>
    </row>
    <row r="5656" spans="2:16">
      <c r="B5656" s="93"/>
      <c r="C5656" s="93"/>
      <c r="D5656" s="93"/>
      <c r="F5656" s="93"/>
      <c r="H5656" s="93"/>
      <c r="J5656" s="93"/>
      <c r="L5656" s="93"/>
      <c r="N5656" s="93"/>
      <c r="P5656" s="93"/>
    </row>
    <row r="5657" spans="2:16">
      <c r="B5657" s="93"/>
      <c r="C5657" s="93"/>
      <c r="D5657" s="93"/>
      <c r="F5657" s="93"/>
      <c r="H5657" s="93"/>
      <c r="J5657" s="93"/>
      <c r="L5657" s="93"/>
      <c r="N5657" s="93"/>
      <c r="P5657" s="93"/>
    </row>
    <row r="5658" spans="2:16">
      <c r="B5658" s="93"/>
      <c r="C5658" s="93"/>
      <c r="D5658" s="93"/>
      <c r="F5658" s="93"/>
      <c r="H5658" s="93"/>
      <c r="J5658" s="93"/>
      <c r="L5658" s="93"/>
      <c r="N5658" s="93"/>
      <c r="P5658" s="93"/>
    </row>
    <row r="5659" spans="2:16">
      <c r="B5659" s="93"/>
      <c r="C5659" s="93"/>
      <c r="D5659" s="93"/>
      <c r="F5659" s="93"/>
      <c r="H5659" s="93"/>
      <c r="J5659" s="93"/>
      <c r="L5659" s="93"/>
      <c r="N5659" s="93"/>
      <c r="P5659" s="93"/>
    </row>
    <row r="5660" spans="2:16">
      <c r="B5660" s="93"/>
      <c r="C5660" s="93"/>
      <c r="D5660" s="93"/>
      <c r="F5660" s="93"/>
      <c r="H5660" s="93"/>
      <c r="J5660" s="93"/>
      <c r="L5660" s="93"/>
      <c r="N5660" s="93"/>
      <c r="P5660" s="93"/>
    </row>
    <row r="5661" spans="2:16">
      <c r="B5661" s="93"/>
      <c r="C5661" s="93"/>
      <c r="D5661" s="93"/>
      <c r="F5661" s="93"/>
      <c r="H5661" s="93"/>
      <c r="J5661" s="93"/>
      <c r="L5661" s="93"/>
      <c r="N5661" s="93"/>
      <c r="P5661" s="93"/>
    </row>
    <row r="5662" spans="2:16">
      <c r="B5662" s="93"/>
      <c r="C5662" s="93"/>
      <c r="D5662" s="93"/>
      <c r="F5662" s="93"/>
      <c r="H5662" s="93"/>
      <c r="J5662" s="93"/>
      <c r="L5662" s="93"/>
      <c r="N5662" s="93"/>
      <c r="P5662" s="93"/>
    </row>
    <row r="5663" spans="2:16">
      <c r="B5663" s="93"/>
      <c r="C5663" s="93"/>
      <c r="D5663" s="93"/>
      <c r="F5663" s="93"/>
      <c r="H5663" s="93"/>
      <c r="J5663" s="93"/>
      <c r="L5663" s="93"/>
      <c r="N5663" s="93"/>
      <c r="P5663" s="93"/>
    </row>
    <row r="5664" spans="2:16">
      <c r="B5664" s="93"/>
      <c r="C5664" s="93"/>
      <c r="D5664" s="93"/>
      <c r="F5664" s="93"/>
      <c r="H5664" s="93"/>
      <c r="J5664" s="93"/>
      <c r="L5664" s="93"/>
      <c r="N5664" s="93"/>
      <c r="P5664" s="93"/>
    </row>
    <row r="5665" spans="2:16">
      <c r="B5665" s="93"/>
      <c r="C5665" s="93"/>
      <c r="D5665" s="93"/>
      <c r="F5665" s="93"/>
      <c r="H5665" s="93"/>
      <c r="J5665" s="93"/>
      <c r="L5665" s="93"/>
      <c r="N5665" s="93"/>
      <c r="P5665" s="93"/>
    </row>
    <row r="5666" spans="2:16">
      <c r="B5666" s="93"/>
      <c r="C5666" s="93"/>
      <c r="D5666" s="93"/>
      <c r="F5666" s="93"/>
      <c r="H5666" s="93"/>
      <c r="J5666" s="93"/>
      <c r="L5666" s="93"/>
      <c r="N5666" s="93"/>
      <c r="P5666" s="93"/>
    </row>
    <row r="5667" spans="2:16">
      <c r="B5667" s="93"/>
      <c r="C5667" s="93"/>
      <c r="D5667" s="93"/>
      <c r="F5667" s="93"/>
      <c r="H5667" s="93"/>
      <c r="J5667" s="93"/>
      <c r="L5667" s="93"/>
      <c r="N5667" s="93"/>
      <c r="P5667" s="93"/>
    </row>
    <row r="5668" spans="2:16">
      <c r="B5668" s="93"/>
      <c r="C5668" s="93"/>
      <c r="D5668" s="93"/>
      <c r="F5668" s="93"/>
      <c r="H5668" s="93"/>
      <c r="J5668" s="93"/>
      <c r="L5668" s="93"/>
      <c r="N5668" s="93"/>
      <c r="P5668" s="93"/>
    </row>
    <row r="5669" spans="2:16">
      <c r="B5669" s="93"/>
      <c r="C5669" s="93"/>
      <c r="D5669" s="93"/>
      <c r="F5669" s="93"/>
      <c r="H5669" s="93"/>
      <c r="J5669" s="93"/>
      <c r="L5669" s="93"/>
      <c r="N5669" s="93"/>
      <c r="P5669" s="93"/>
    </row>
    <row r="5670" spans="2:16">
      <c r="B5670" s="93"/>
      <c r="C5670" s="93"/>
      <c r="D5670" s="93"/>
      <c r="F5670" s="93"/>
      <c r="H5670" s="93"/>
      <c r="J5670" s="93"/>
      <c r="L5670" s="93"/>
      <c r="N5670" s="93"/>
      <c r="P5670" s="93"/>
    </row>
    <row r="5671" spans="2:16">
      <c r="B5671" s="93"/>
      <c r="C5671" s="93"/>
      <c r="D5671" s="93"/>
      <c r="F5671" s="93"/>
      <c r="H5671" s="93"/>
      <c r="J5671" s="93"/>
      <c r="L5671" s="93"/>
      <c r="N5671" s="93"/>
      <c r="P5671" s="93"/>
    </row>
    <row r="5672" spans="2:16">
      <c r="B5672" s="93"/>
      <c r="C5672" s="93"/>
      <c r="D5672" s="93"/>
      <c r="F5672" s="93"/>
      <c r="H5672" s="93"/>
      <c r="J5672" s="93"/>
      <c r="L5672" s="93"/>
      <c r="N5672" s="93"/>
      <c r="P5672" s="93"/>
    </row>
    <row r="5673" spans="2:16">
      <c r="B5673" s="93"/>
      <c r="C5673" s="93"/>
      <c r="D5673" s="93"/>
      <c r="F5673" s="93"/>
      <c r="H5673" s="93"/>
      <c r="J5673" s="93"/>
      <c r="L5673" s="93"/>
      <c r="N5673" s="93"/>
      <c r="P5673" s="93"/>
    </row>
    <row r="5674" spans="2:16">
      <c r="B5674" s="93"/>
      <c r="C5674" s="93"/>
      <c r="D5674" s="93"/>
      <c r="F5674" s="93"/>
      <c r="H5674" s="93"/>
      <c r="J5674" s="93"/>
      <c r="L5674" s="93"/>
      <c r="N5674" s="93"/>
      <c r="P5674" s="93"/>
    </row>
    <row r="5675" spans="2:16">
      <c r="B5675" s="93"/>
      <c r="C5675" s="93"/>
      <c r="D5675" s="93"/>
      <c r="F5675" s="93"/>
      <c r="H5675" s="93"/>
      <c r="J5675" s="93"/>
      <c r="L5675" s="93"/>
      <c r="N5675" s="93"/>
      <c r="P5675" s="93"/>
    </row>
    <row r="5676" spans="2:16">
      <c r="B5676" s="93"/>
      <c r="C5676" s="93"/>
      <c r="D5676" s="93"/>
      <c r="F5676" s="93"/>
      <c r="H5676" s="93"/>
      <c r="J5676" s="93"/>
      <c r="L5676" s="93"/>
      <c r="N5676" s="93"/>
      <c r="P5676" s="93"/>
    </row>
    <row r="5677" spans="2:16">
      <c r="B5677" s="93"/>
      <c r="C5677" s="93"/>
      <c r="D5677" s="93"/>
      <c r="F5677" s="93"/>
      <c r="H5677" s="93"/>
      <c r="J5677" s="93"/>
      <c r="L5677" s="93"/>
      <c r="N5677" s="93"/>
      <c r="P5677" s="93"/>
    </row>
    <row r="5678" spans="2:16">
      <c r="B5678" s="93"/>
      <c r="C5678" s="93"/>
      <c r="D5678" s="93"/>
      <c r="F5678" s="93"/>
      <c r="H5678" s="93"/>
      <c r="J5678" s="93"/>
      <c r="L5678" s="93"/>
      <c r="N5678" s="93"/>
      <c r="P5678" s="93"/>
    </row>
    <row r="5679" spans="2:16">
      <c r="B5679" s="93"/>
      <c r="C5679" s="93"/>
      <c r="D5679" s="93"/>
      <c r="F5679" s="93"/>
      <c r="H5679" s="93"/>
      <c r="J5679" s="93"/>
      <c r="L5679" s="93"/>
      <c r="N5679" s="93"/>
      <c r="P5679" s="93"/>
    </row>
    <row r="5680" spans="2:16">
      <c r="B5680" s="93"/>
      <c r="C5680" s="93"/>
      <c r="D5680" s="93"/>
      <c r="F5680" s="93"/>
      <c r="H5680" s="93"/>
      <c r="J5680" s="93"/>
      <c r="L5680" s="93"/>
      <c r="N5680" s="93"/>
      <c r="P5680" s="93"/>
    </row>
    <row r="5681" spans="2:16">
      <c r="B5681" s="93"/>
      <c r="C5681" s="93"/>
      <c r="D5681" s="93"/>
      <c r="F5681" s="93"/>
      <c r="H5681" s="93"/>
      <c r="J5681" s="93"/>
      <c r="L5681" s="93"/>
      <c r="N5681" s="93"/>
      <c r="P5681" s="93"/>
    </row>
    <row r="5682" spans="2:16">
      <c r="B5682" s="93"/>
      <c r="C5682" s="93"/>
      <c r="D5682" s="93"/>
      <c r="F5682" s="93"/>
      <c r="H5682" s="93"/>
      <c r="J5682" s="93"/>
      <c r="L5682" s="93"/>
      <c r="N5682" s="93"/>
      <c r="P5682" s="93"/>
    </row>
    <row r="5683" spans="2:16">
      <c r="B5683" s="93"/>
      <c r="C5683" s="93"/>
      <c r="D5683" s="93"/>
      <c r="F5683" s="93"/>
      <c r="H5683" s="93"/>
      <c r="J5683" s="93"/>
      <c r="L5683" s="93"/>
      <c r="N5683" s="93"/>
      <c r="P5683" s="93"/>
    </row>
    <row r="5684" spans="2:16">
      <c r="B5684" s="93"/>
      <c r="C5684" s="93"/>
      <c r="D5684" s="93"/>
      <c r="F5684" s="93"/>
      <c r="H5684" s="93"/>
      <c r="J5684" s="93"/>
      <c r="L5684" s="93"/>
      <c r="N5684" s="93"/>
      <c r="P5684" s="93"/>
    </row>
    <row r="5685" spans="2:16">
      <c r="B5685" s="93"/>
      <c r="C5685" s="93"/>
      <c r="D5685" s="93"/>
      <c r="F5685" s="93"/>
      <c r="H5685" s="93"/>
      <c r="J5685" s="93"/>
      <c r="L5685" s="93"/>
      <c r="N5685" s="93"/>
      <c r="P5685" s="93"/>
    </row>
    <row r="5686" spans="2:16">
      <c r="B5686" s="93"/>
      <c r="C5686" s="93"/>
      <c r="D5686" s="93"/>
      <c r="F5686" s="93"/>
      <c r="H5686" s="93"/>
      <c r="J5686" s="93"/>
      <c r="L5686" s="93"/>
      <c r="N5686" s="93"/>
      <c r="P5686" s="93"/>
    </row>
    <row r="5687" spans="2:16">
      <c r="B5687" s="93"/>
      <c r="C5687" s="93"/>
      <c r="D5687" s="93"/>
      <c r="F5687" s="93"/>
      <c r="H5687" s="93"/>
      <c r="J5687" s="93"/>
      <c r="L5687" s="93"/>
      <c r="N5687" s="93"/>
      <c r="P5687" s="93"/>
    </row>
    <row r="5688" spans="2:16">
      <c r="B5688" s="93"/>
      <c r="C5688" s="93"/>
      <c r="D5688" s="93"/>
      <c r="F5688" s="93"/>
      <c r="H5688" s="93"/>
      <c r="J5688" s="93"/>
      <c r="L5688" s="93"/>
      <c r="N5688" s="93"/>
      <c r="P5688" s="93"/>
    </row>
    <row r="5689" spans="2:16">
      <c r="B5689" s="93"/>
      <c r="C5689" s="93"/>
      <c r="D5689" s="93"/>
      <c r="F5689" s="93"/>
      <c r="H5689" s="93"/>
      <c r="J5689" s="93"/>
      <c r="L5689" s="93"/>
      <c r="N5689" s="93"/>
      <c r="P5689" s="93"/>
    </row>
    <row r="5690" spans="2:16">
      <c r="B5690" s="93"/>
      <c r="C5690" s="93"/>
      <c r="D5690" s="93"/>
      <c r="F5690" s="93"/>
      <c r="H5690" s="93"/>
      <c r="J5690" s="93"/>
      <c r="L5690" s="93"/>
      <c r="N5690" s="93"/>
      <c r="P5690" s="93"/>
    </row>
    <row r="5691" spans="2:16">
      <c r="B5691" s="93"/>
      <c r="C5691" s="93"/>
      <c r="D5691" s="93"/>
      <c r="F5691" s="93"/>
      <c r="H5691" s="93"/>
      <c r="J5691" s="93"/>
      <c r="L5691" s="93"/>
      <c r="N5691" s="93"/>
      <c r="P5691" s="93"/>
    </row>
    <row r="5692" spans="2:16">
      <c r="B5692" s="93"/>
      <c r="C5692" s="93"/>
      <c r="D5692" s="93"/>
      <c r="F5692" s="93"/>
      <c r="H5692" s="93"/>
      <c r="J5692" s="93"/>
      <c r="L5692" s="93"/>
      <c r="N5692" s="93"/>
      <c r="P5692" s="93"/>
    </row>
    <row r="5693" spans="2:16">
      <c r="B5693" s="93"/>
      <c r="C5693" s="93"/>
      <c r="D5693" s="93"/>
      <c r="F5693" s="93"/>
      <c r="H5693" s="93"/>
      <c r="J5693" s="93"/>
      <c r="L5693" s="93"/>
      <c r="N5693" s="93"/>
      <c r="P5693" s="93"/>
    </row>
    <row r="5694" spans="2:16">
      <c r="B5694" s="93"/>
      <c r="C5694" s="93"/>
      <c r="D5694" s="93"/>
      <c r="F5694" s="93"/>
      <c r="H5694" s="93"/>
      <c r="J5694" s="93"/>
      <c r="L5694" s="93"/>
      <c r="N5694" s="93"/>
      <c r="P5694" s="93"/>
    </row>
    <row r="5695" spans="2:16">
      <c r="B5695" s="93"/>
      <c r="C5695" s="93"/>
      <c r="D5695" s="93"/>
      <c r="F5695" s="93"/>
      <c r="H5695" s="93"/>
      <c r="J5695" s="93"/>
      <c r="L5695" s="93"/>
      <c r="N5695" s="93"/>
      <c r="P5695" s="93"/>
    </row>
    <row r="5696" spans="2:16">
      <c r="B5696" s="93"/>
      <c r="C5696" s="93"/>
      <c r="D5696" s="93"/>
      <c r="F5696" s="93"/>
      <c r="H5696" s="93"/>
      <c r="J5696" s="93"/>
      <c r="L5696" s="93"/>
      <c r="N5696" s="93"/>
      <c r="P5696" s="93"/>
    </row>
    <row r="5697" spans="2:16">
      <c r="B5697" s="93"/>
      <c r="C5697" s="93"/>
      <c r="D5697" s="93"/>
      <c r="F5697" s="93"/>
      <c r="H5697" s="93"/>
      <c r="J5697" s="93"/>
      <c r="L5697" s="93"/>
      <c r="N5697" s="93"/>
      <c r="P5697" s="93"/>
    </row>
    <row r="5698" spans="2:16">
      <c r="B5698" s="93"/>
      <c r="C5698" s="93"/>
      <c r="D5698" s="93"/>
      <c r="F5698" s="93"/>
      <c r="H5698" s="93"/>
      <c r="J5698" s="93"/>
      <c r="L5698" s="93"/>
      <c r="N5698" s="93"/>
      <c r="P5698" s="93"/>
    </row>
    <row r="5699" spans="2:16">
      <c r="B5699" s="93"/>
      <c r="C5699" s="93"/>
      <c r="D5699" s="93"/>
      <c r="F5699" s="93"/>
      <c r="H5699" s="93"/>
      <c r="J5699" s="93"/>
      <c r="L5699" s="93"/>
      <c r="N5699" s="93"/>
      <c r="P5699" s="93"/>
    </row>
    <row r="5700" spans="2:16">
      <c r="B5700" s="93"/>
      <c r="C5700" s="93"/>
      <c r="D5700" s="93"/>
      <c r="F5700" s="93"/>
      <c r="H5700" s="93"/>
      <c r="J5700" s="93"/>
      <c r="L5700" s="93"/>
      <c r="N5700" s="93"/>
      <c r="P5700" s="93"/>
    </row>
    <row r="5701" spans="2:16">
      <c r="B5701" s="93"/>
      <c r="C5701" s="93"/>
      <c r="D5701" s="93"/>
      <c r="F5701" s="93"/>
      <c r="H5701" s="93"/>
      <c r="J5701" s="93"/>
      <c r="L5701" s="93"/>
      <c r="N5701" s="93"/>
      <c r="P5701" s="93"/>
    </row>
    <row r="5702" spans="2:16">
      <c r="B5702" s="93"/>
      <c r="C5702" s="93"/>
      <c r="D5702" s="93"/>
      <c r="F5702" s="93"/>
      <c r="H5702" s="93"/>
      <c r="J5702" s="93"/>
      <c r="L5702" s="93"/>
      <c r="N5702" s="93"/>
      <c r="P5702" s="93"/>
    </row>
    <row r="5703" spans="2:16">
      <c r="B5703" s="93"/>
      <c r="C5703" s="93"/>
      <c r="D5703" s="93"/>
      <c r="F5703" s="93"/>
      <c r="H5703" s="93"/>
      <c r="J5703" s="93"/>
      <c r="L5703" s="93"/>
      <c r="N5703" s="93"/>
      <c r="P5703" s="93"/>
    </row>
    <row r="5704" spans="2:16">
      <c r="B5704" s="93"/>
      <c r="C5704" s="93"/>
      <c r="D5704" s="93"/>
      <c r="F5704" s="93"/>
      <c r="H5704" s="93"/>
      <c r="J5704" s="93"/>
      <c r="L5704" s="93"/>
      <c r="N5704" s="93"/>
      <c r="P5704" s="93"/>
    </row>
    <row r="5705" spans="2:16">
      <c r="B5705" s="93"/>
      <c r="C5705" s="93"/>
      <c r="D5705" s="93"/>
      <c r="F5705" s="93"/>
      <c r="H5705" s="93"/>
      <c r="J5705" s="93"/>
      <c r="L5705" s="93"/>
      <c r="N5705" s="93"/>
      <c r="P5705" s="93"/>
    </row>
    <row r="5706" spans="2:16">
      <c r="B5706" s="93"/>
      <c r="C5706" s="93"/>
      <c r="D5706" s="93"/>
      <c r="F5706" s="93"/>
      <c r="H5706" s="93"/>
      <c r="J5706" s="93"/>
      <c r="L5706" s="93"/>
      <c r="N5706" s="93"/>
      <c r="P5706" s="93"/>
    </row>
    <row r="5707" spans="2:16">
      <c r="B5707" s="93"/>
      <c r="C5707" s="93"/>
      <c r="D5707" s="93"/>
      <c r="F5707" s="93"/>
      <c r="H5707" s="93"/>
      <c r="J5707" s="93"/>
      <c r="L5707" s="93"/>
      <c r="N5707" s="93"/>
      <c r="P5707" s="93"/>
    </row>
    <row r="5708" spans="2:16">
      <c r="B5708" s="93"/>
      <c r="C5708" s="93"/>
      <c r="D5708" s="93"/>
      <c r="F5708" s="93"/>
      <c r="H5708" s="93"/>
      <c r="J5708" s="93"/>
      <c r="L5708" s="93"/>
      <c r="N5708" s="93"/>
      <c r="P5708" s="93"/>
    </row>
    <row r="5709" spans="2:16">
      <c r="B5709" s="93"/>
      <c r="C5709" s="93"/>
      <c r="D5709" s="93"/>
      <c r="F5709" s="93"/>
      <c r="H5709" s="93"/>
      <c r="J5709" s="93"/>
      <c r="L5709" s="93"/>
      <c r="N5709" s="93"/>
      <c r="P5709" s="93"/>
    </row>
    <row r="5710" spans="2:16">
      <c r="B5710" s="93"/>
      <c r="C5710" s="93"/>
      <c r="D5710" s="93"/>
      <c r="F5710" s="93"/>
      <c r="H5710" s="93"/>
      <c r="J5710" s="93"/>
      <c r="L5710" s="93"/>
      <c r="N5710" s="93"/>
      <c r="P5710" s="93"/>
    </row>
    <row r="5711" spans="2:16">
      <c r="B5711" s="93"/>
      <c r="C5711" s="93"/>
      <c r="D5711" s="93"/>
      <c r="F5711" s="93"/>
      <c r="H5711" s="93"/>
      <c r="J5711" s="93"/>
      <c r="L5711" s="93"/>
      <c r="N5711" s="93"/>
      <c r="P5711" s="93"/>
    </row>
    <row r="5712" spans="2:16">
      <c r="B5712" s="93"/>
      <c r="C5712" s="93"/>
      <c r="D5712" s="93"/>
      <c r="F5712" s="93"/>
      <c r="H5712" s="93"/>
      <c r="J5712" s="93"/>
      <c r="L5712" s="93"/>
      <c r="N5712" s="93"/>
      <c r="P5712" s="93"/>
    </row>
    <row r="5713" spans="2:16">
      <c r="B5713" s="93"/>
      <c r="C5713" s="93"/>
      <c r="D5713" s="93"/>
      <c r="F5713" s="93"/>
      <c r="H5713" s="93"/>
      <c r="J5713" s="93"/>
      <c r="L5713" s="93"/>
      <c r="N5713" s="93"/>
      <c r="P5713" s="93"/>
    </row>
    <row r="5714" spans="2:16">
      <c r="B5714" s="93"/>
      <c r="C5714" s="93"/>
      <c r="D5714" s="93"/>
      <c r="F5714" s="93"/>
      <c r="H5714" s="93"/>
      <c r="J5714" s="93"/>
      <c r="L5714" s="93"/>
      <c r="N5714" s="93"/>
      <c r="P5714" s="93"/>
    </row>
    <row r="5715" spans="2:16">
      <c r="B5715" s="93"/>
      <c r="C5715" s="93"/>
      <c r="D5715" s="93"/>
      <c r="F5715" s="93"/>
      <c r="H5715" s="93"/>
      <c r="J5715" s="93"/>
      <c r="L5715" s="93"/>
      <c r="N5715" s="93"/>
      <c r="P5715" s="93"/>
    </row>
    <row r="5716" spans="2:16">
      <c r="B5716" s="93"/>
      <c r="C5716" s="93"/>
      <c r="D5716" s="93"/>
      <c r="F5716" s="93"/>
      <c r="H5716" s="93"/>
      <c r="J5716" s="93"/>
      <c r="L5716" s="93"/>
      <c r="N5716" s="93"/>
      <c r="P5716" s="93"/>
    </row>
    <row r="5717" spans="2:16">
      <c r="B5717" s="93"/>
      <c r="C5717" s="93"/>
      <c r="D5717" s="93"/>
      <c r="F5717" s="93"/>
      <c r="H5717" s="93"/>
      <c r="J5717" s="93"/>
      <c r="L5717" s="93"/>
      <c r="N5717" s="93"/>
      <c r="P5717" s="93"/>
    </row>
    <row r="5718" spans="2:16">
      <c r="B5718" s="93"/>
      <c r="C5718" s="93"/>
      <c r="D5718" s="93"/>
      <c r="F5718" s="93"/>
      <c r="H5718" s="93"/>
      <c r="J5718" s="93"/>
      <c r="L5718" s="93"/>
      <c r="N5718" s="93"/>
      <c r="P5718" s="93"/>
    </row>
    <row r="5719" spans="2:16">
      <c r="B5719" s="93"/>
      <c r="C5719" s="93"/>
      <c r="D5719" s="93"/>
      <c r="F5719" s="93"/>
      <c r="H5719" s="93"/>
      <c r="J5719" s="93"/>
      <c r="L5719" s="93"/>
      <c r="N5719" s="93"/>
      <c r="P5719" s="93"/>
    </row>
    <row r="5720" spans="2:16">
      <c r="B5720" s="93"/>
      <c r="C5720" s="93"/>
      <c r="D5720" s="93"/>
      <c r="F5720" s="93"/>
      <c r="H5720" s="93"/>
      <c r="J5720" s="93"/>
      <c r="L5720" s="93"/>
      <c r="N5720" s="93"/>
      <c r="P5720" s="93"/>
    </row>
    <row r="5721" spans="2:16">
      <c r="B5721" s="93"/>
      <c r="C5721" s="93"/>
      <c r="D5721" s="93"/>
      <c r="F5721" s="93"/>
      <c r="H5721" s="93"/>
      <c r="J5721" s="93"/>
      <c r="L5721" s="93"/>
      <c r="N5721" s="93"/>
      <c r="P5721" s="93"/>
    </row>
    <row r="5722" spans="2:16">
      <c r="B5722" s="93"/>
      <c r="C5722" s="93"/>
      <c r="D5722" s="93"/>
      <c r="F5722" s="93"/>
      <c r="H5722" s="93"/>
      <c r="J5722" s="93"/>
      <c r="L5722" s="93"/>
      <c r="N5722" s="93"/>
      <c r="P5722" s="93"/>
    </row>
    <row r="5723" spans="2:16">
      <c r="B5723" s="93"/>
      <c r="C5723" s="93"/>
      <c r="D5723" s="93"/>
      <c r="F5723" s="93"/>
      <c r="H5723" s="93"/>
      <c r="J5723" s="93"/>
      <c r="L5723" s="93"/>
      <c r="N5723" s="93"/>
      <c r="P5723" s="93"/>
    </row>
    <row r="5724" spans="2:16">
      <c r="B5724" s="93"/>
      <c r="C5724" s="93"/>
      <c r="D5724" s="93"/>
      <c r="F5724" s="93"/>
      <c r="H5724" s="93"/>
      <c r="J5724" s="93"/>
      <c r="L5724" s="93"/>
      <c r="N5724" s="93"/>
      <c r="P5724" s="93"/>
    </row>
    <row r="5725" spans="2:16">
      <c r="B5725" s="93"/>
      <c r="C5725" s="93"/>
      <c r="D5725" s="93"/>
      <c r="F5725" s="93"/>
      <c r="H5725" s="93"/>
      <c r="J5725" s="93"/>
      <c r="L5725" s="93"/>
      <c r="N5725" s="93"/>
      <c r="P5725" s="93"/>
    </row>
    <row r="5726" spans="2:16">
      <c r="B5726" s="93"/>
      <c r="C5726" s="93"/>
      <c r="D5726" s="93"/>
      <c r="F5726" s="93"/>
      <c r="H5726" s="93"/>
      <c r="J5726" s="93"/>
      <c r="L5726" s="93"/>
      <c r="N5726" s="93"/>
      <c r="P5726" s="93"/>
    </row>
    <row r="5727" spans="2:16">
      <c r="B5727" s="93"/>
      <c r="C5727" s="93"/>
      <c r="D5727" s="93"/>
      <c r="F5727" s="93"/>
      <c r="H5727" s="93"/>
      <c r="J5727" s="93"/>
      <c r="L5727" s="93"/>
      <c r="N5727" s="93"/>
      <c r="P5727" s="93"/>
    </row>
    <row r="5728" spans="2:16">
      <c r="B5728" s="93"/>
      <c r="C5728" s="93"/>
      <c r="D5728" s="93"/>
      <c r="F5728" s="93"/>
      <c r="H5728" s="93"/>
      <c r="J5728" s="93"/>
      <c r="L5728" s="93"/>
      <c r="N5728" s="93"/>
      <c r="P5728" s="93"/>
    </row>
    <row r="5729" spans="2:16">
      <c r="B5729" s="93"/>
      <c r="C5729" s="93"/>
      <c r="D5729" s="93"/>
      <c r="F5729" s="93"/>
      <c r="H5729" s="93"/>
      <c r="J5729" s="93"/>
      <c r="L5729" s="93"/>
      <c r="N5729" s="93"/>
      <c r="P5729" s="93"/>
    </row>
    <row r="5730" spans="2:16">
      <c r="B5730" s="93"/>
      <c r="C5730" s="93"/>
      <c r="D5730" s="93"/>
      <c r="F5730" s="93"/>
      <c r="H5730" s="93"/>
      <c r="J5730" s="93"/>
      <c r="L5730" s="93"/>
      <c r="N5730" s="93"/>
      <c r="P5730" s="93"/>
    </row>
    <row r="5731" spans="2:16">
      <c r="B5731" s="93"/>
      <c r="C5731" s="93"/>
      <c r="D5731" s="93"/>
      <c r="F5731" s="93"/>
      <c r="H5731" s="93"/>
      <c r="J5731" s="93"/>
      <c r="L5731" s="93"/>
      <c r="N5731" s="93"/>
      <c r="P5731" s="93"/>
    </row>
    <row r="5732" spans="2:16">
      <c r="B5732" s="93"/>
      <c r="C5732" s="93"/>
      <c r="D5732" s="93"/>
      <c r="F5732" s="93"/>
      <c r="H5732" s="93"/>
      <c r="J5732" s="93"/>
      <c r="L5732" s="93"/>
      <c r="N5732" s="93"/>
      <c r="P5732" s="93"/>
    </row>
    <row r="5733" spans="2:16">
      <c r="B5733" s="93"/>
      <c r="C5733" s="93"/>
      <c r="D5733" s="93"/>
      <c r="F5733" s="93"/>
      <c r="H5733" s="93"/>
      <c r="J5733" s="93"/>
      <c r="L5733" s="93"/>
      <c r="N5733" s="93"/>
      <c r="P5733" s="93"/>
    </row>
    <row r="5734" spans="2:16">
      <c r="B5734" s="93"/>
      <c r="C5734" s="93"/>
      <c r="D5734" s="93"/>
      <c r="F5734" s="93"/>
      <c r="H5734" s="93"/>
      <c r="J5734" s="93"/>
      <c r="L5734" s="93"/>
      <c r="N5734" s="93"/>
      <c r="P5734" s="93"/>
    </row>
    <row r="5735" spans="2:16">
      <c r="B5735" s="93"/>
      <c r="C5735" s="93"/>
      <c r="D5735" s="93"/>
      <c r="F5735" s="93"/>
      <c r="H5735" s="93"/>
      <c r="J5735" s="93"/>
      <c r="L5735" s="93"/>
      <c r="N5735" s="93"/>
      <c r="P5735" s="93"/>
    </row>
    <row r="5736" spans="2:16">
      <c r="B5736" s="93"/>
      <c r="C5736" s="93"/>
      <c r="D5736" s="93"/>
      <c r="F5736" s="93"/>
      <c r="H5736" s="93"/>
      <c r="J5736" s="93"/>
      <c r="L5736" s="93"/>
      <c r="N5736" s="93"/>
      <c r="P5736" s="93"/>
    </row>
    <row r="5737" spans="2:16">
      <c r="B5737" s="93"/>
      <c r="C5737" s="93"/>
      <c r="D5737" s="93"/>
      <c r="F5737" s="93"/>
      <c r="H5737" s="93"/>
      <c r="J5737" s="93"/>
      <c r="L5737" s="93"/>
      <c r="N5737" s="93"/>
      <c r="P5737" s="93"/>
    </row>
    <row r="5738" spans="2:16">
      <c r="B5738" s="93"/>
      <c r="C5738" s="93"/>
      <c r="D5738" s="93"/>
      <c r="F5738" s="93"/>
      <c r="H5738" s="93"/>
      <c r="J5738" s="93"/>
      <c r="L5738" s="93"/>
      <c r="N5738" s="93"/>
      <c r="P5738" s="93"/>
    </row>
    <row r="5739" spans="2:16">
      <c r="B5739" s="93"/>
      <c r="C5739" s="93"/>
      <c r="D5739" s="93"/>
      <c r="F5739" s="93"/>
      <c r="H5739" s="93"/>
      <c r="J5739" s="93"/>
      <c r="L5739" s="93"/>
      <c r="N5739" s="93"/>
      <c r="P5739" s="93"/>
    </row>
    <row r="5740" spans="2:16">
      <c r="B5740" s="93"/>
      <c r="C5740" s="93"/>
      <c r="D5740" s="93"/>
      <c r="F5740" s="93"/>
      <c r="H5740" s="93"/>
      <c r="J5740" s="93"/>
      <c r="L5740" s="93"/>
      <c r="N5740" s="93"/>
      <c r="P5740" s="93"/>
    </row>
    <row r="5741" spans="2:16">
      <c r="B5741" s="93"/>
      <c r="C5741" s="93"/>
      <c r="D5741" s="93"/>
      <c r="F5741" s="93"/>
      <c r="H5741" s="93"/>
      <c r="J5741" s="93"/>
      <c r="L5741" s="93"/>
      <c r="N5741" s="93"/>
      <c r="P5741" s="93"/>
    </row>
    <row r="5742" spans="2:16">
      <c r="B5742" s="93"/>
      <c r="C5742" s="93"/>
      <c r="D5742" s="93"/>
      <c r="F5742" s="93"/>
      <c r="H5742" s="93"/>
      <c r="J5742" s="93"/>
      <c r="L5742" s="93"/>
      <c r="N5742" s="93"/>
      <c r="P5742" s="93"/>
    </row>
    <row r="5743" spans="2:16">
      <c r="B5743" s="93"/>
      <c r="C5743" s="93"/>
      <c r="D5743" s="93"/>
      <c r="F5743" s="93"/>
      <c r="H5743" s="93"/>
      <c r="J5743" s="93"/>
      <c r="L5743" s="93"/>
      <c r="N5743" s="93"/>
      <c r="P5743" s="93"/>
    </row>
    <row r="5744" spans="2:16">
      <c r="B5744" s="93"/>
      <c r="C5744" s="93"/>
      <c r="D5744" s="93"/>
      <c r="F5744" s="93"/>
      <c r="H5744" s="93"/>
      <c r="J5744" s="93"/>
      <c r="L5744" s="93"/>
      <c r="N5744" s="93"/>
      <c r="P5744" s="93"/>
    </row>
    <row r="5745" spans="2:16">
      <c r="B5745" s="93"/>
      <c r="C5745" s="93"/>
      <c r="D5745" s="93"/>
      <c r="F5745" s="93"/>
      <c r="H5745" s="93"/>
      <c r="J5745" s="93"/>
      <c r="L5745" s="93"/>
      <c r="N5745" s="93"/>
      <c r="P5745" s="93"/>
    </row>
    <row r="5746" spans="2:16">
      <c r="B5746" s="93"/>
      <c r="C5746" s="93"/>
      <c r="D5746" s="93"/>
      <c r="F5746" s="93"/>
      <c r="H5746" s="93"/>
      <c r="J5746" s="93"/>
      <c r="L5746" s="93"/>
      <c r="N5746" s="93"/>
      <c r="P5746" s="93"/>
    </row>
    <row r="5747" spans="2:16">
      <c r="B5747" s="93"/>
      <c r="C5747" s="93"/>
      <c r="D5747" s="93"/>
      <c r="F5747" s="93"/>
      <c r="H5747" s="93"/>
      <c r="J5747" s="93"/>
      <c r="L5747" s="93"/>
      <c r="N5747" s="93"/>
      <c r="P5747" s="93"/>
    </row>
    <row r="5748" spans="2:16">
      <c r="B5748" s="93"/>
      <c r="C5748" s="93"/>
      <c r="D5748" s="93"/>
      <c r="F5748" s="93"/>
      <c r="H5748" s="93"/>
      <c r="J5748" s="93"/>
      <c r="L5748" s="93"/>
      <c r="N5748" s="93"/>
      <c r="P5748" s="93"/>
    </row>
    <row r="5749" spans="2:16">
      <c r="B5749" s="93"/>
      <c r="C5749" s="93"/>
      <c r="D5749" s="93"/>
      <c r="F5749" s="93"/>
      <c r="H5749" s="93"/>
      <c r="J5749" s="93"/>
      <c r="L5749" s="93"/>
      <c r="N5749" s="93"/>
      <c r="P5749" s="93"/>
    </row>
    <row r="5750" spans="2:16">
      <c r="B5750" s="93"/>
      <c r="C5750" s="93"/>
      <c r="D5750" s="93"/>
      <c r="F5750" s="93"/>
      <c r="H5750" s="93"/>
      <c r="J5750" s="93"/>
      <c r="L5750" s="93"/>
      <c r="N5750" s="93"/>
      <c r="P5750" s="93"/>
    </row>
    <row r="5751" spans="2:16">
      <c r="B5751" s="93"/>
      <c r="C5751" s="93"/>
      <c r="D5751" s="93"/>
      <c r="F5751" s="93"/>
      <c r="H5751" s="93"/>
      <c r="J5751" s="93"/>
      <c r="L5751" s="93"/>
      <c r="N5751" s="93"/>
      <c r="P5751" s="93"/>
    </row>
    <row r="5752" spans="2:16">
      <c r="B5752" s="93"/>
      <c r="C5752" s="93"/>
      <c r="D5752" s="93"/>
      <c r="F5752" s="93"/>
      <c r="H5752" s="93"/>
      <c r="J5752" s="93"/>
      <c r="L5752" s="93"/>
      <c r="N5752" s="93"/>
      <c r="P5752" s="93"/>
    </row>
    <row r="5753" spans="2:16">
      <c r="B5753" s="93"/>
      <c r="C5753" s="93"/>
      <c r="D5753" s="93"/>
      <c r="F5753" s="93"/>
      <c r="H5753" s="93"/>
      <c r="J5753" s="93"/>
      <c r="L5753" s="93"/>
      <c r="N5753" s="93"/>
      <c r="P5753" s="93"/>
    </row>
    <row r="5754" spans="2:16">
      <c r="B5754" s="93"/>
      <c r="C5754" s="93"/>
      <c r="D5754" s="93"/>
      <c r="F5754" s="93"/>
      <c r="H5754" s="93"/>
      <c r="J5754" s="93"/>
      <c r="L5754" s="93"/>
      <c r="N5754" s="93"/>
      <c r="P5754" s="93"/>
    </row>
    <row r="5755" spans="2:16">
      <c r="B5755" s="93"/>
      <c r="C5755" s="93"/>
      <c r="D5755" s="93"/>
      <c r="F5755" s="93"/>
      <c r="H5755" s="93"/>
      <c r="J5755" s="93"/>
      <c r="L5755" s="93"/>
      <c r="N5755" s="93"/>
      <c r="P5755" s="93"/>
    </row>
    <row r="5756" spans="2:16">
      <c r="B5756" s="93"/>
      <c r="C5756" s="93"/>
      <c r="D5756" s="93"/>
      <c r="F5756" s="93"/>
      <c r="H5756" s="93"/>
      <c r="J5756" s="93"/>
      <c r="L5756" s="93"/>
      <c r="N5756" s="93"/>
      <c r="P5756" s="93"/>
    </row>
    <row r="5757" spans="2:16">
      <c r="B5757" s="93"/>
      <c r="C5757" s="93"/>
      <c r="D5757" s="93"/>
      <c r="F5757" s="93"/>
      <c r="H5757" s="93"/>
      <c r="J5757" s="93"/>
      <c r="L5757" s="93"/>
      <c r="N5757" s="93"/>
      <c r="P5757" s="93"/>
    </row>
    <row r="5758" spans="2:16">
      <c r="B5758" s="93"/>
      <c r="C5758" s="93"/>
      <c r="D5758" s="93"/>
      <c r="F5758" s="93"/>
      <c r="H5758" s="93"/>
      <c r="J5758" s="93"/>
      <c r="L5758" s="93"/>
      <c r="N5758" s="93"/>
      <c r="P5758" s="93"/>
    </row>
    <row r="5759" spans="2:16">
      <c r="B5759" s="93"/>
      <c r="C5759" s="93"/>
      <c r="D5759" s="93"/>
      <c r="F5759" s="93"/>
      <c r="H5759" s="93"/>
      <c r="J5759" s="93"/>
      <c r="L5759" s="93"/>
      <c r="N5759" s="93"/>
      <c r="P5759" s="93"/>
    </row>
    <row r="5760" spans="2:16">
      <c r="B5760" s="93"/>
      <c r="C5760" s="93"/>
      <c r="D5760" s="93"/>
      <c r="F5760" s="93"/>
      <c r="H5760" s="93"/>
      <c r="J5760" s="93"/>
      <c r="L5760" s="93"/>
      <c r="N5760" s="93"/>
      <c r="P5760" s="93"/>
    </row>
    <row r="5761" spans="2:16">
      <c r="B5761" s="93"/>
      <c r="C5761" s="93"/>
      <c r="D5761" s="93"/>
      <c r="F5761" s="93"/>
      <c r="H5761" s="93"/>
      <c r="J5761" s="93"/>
      <c r="L5761" s="93"/>
      <c r="N5761" s="93"/>
      <c r="P5761" s="93"/>
    </row>
    <row r="5762" spans="2:16">
      <c r="B5762" s="93"/>
      <c r="C5762" s="93"/>
      <c r="D5762" s="93"/>
      <c r="F5762" s="93"/>
      <c r="H5762" s="93"/>
      <c r="J5762" s="93"/>
      <c r="L5762" s="93"/>
      <c r="N5762" s="93"/>
      <c r="P5762" s="93"/>
    </row>
    <row r="5763" spans="2:16">
      <c r="B5763" s="93"/>
      <c r="C5763" s="93"/>
      <c r="D5763" s="93"/>
      <c r="F5763" s="93"/>
      <c r="H5763" s="93"/>
      <c r="J5763" s="93"/>
      <c r="L5763" s="93"/>
      <c r="N5763" s="93"/>
      <c r="P5763" s="93"/>
    </row>
    <row r="5764" spans="2:16">
      <c r="B5764" s="93"/>
      <c r="C5764" s="93"/>
      <c r="D5764" s="93"/>
      <c r="F5764" s="93"/>
      <c r="H5764" s="93"/>
      <c r="J5764" s="93"/>
      <c r="L5764" s="93"/>
      <c r="N5764" s="93"/>
      <c r="P5764" s="93"/>
    </row>
    <row r="5765" spans="2:16">
      <c r="B5765" s="93"/>
      <c r="C5765" s="93"/>
      <c r="D5765" s="93"/>
      <c r="F5765" s="93"/>
      <c r="H5765" s="93"/>
      <c r="J5765" s="93"/>
      <c r="L5765" s="93"/>
      <c r="N5765" s="93"/>
      <c r="P5765" s="93"/>
    </row>
    <row r="5766" spans="2:16">
      <c r="B5766" s="93"/>
      <c r="C5766" s="93"/>
      <c r="D5766" s="93"/>
      <c r="F5766" s="93"/>
      <c r="H5766" s="93"/>
      <c r="J5766" s="93"/>
      <c r="L5766" s="93"/>
      <c r="N5766" s="93"/>
      <c r="P5766" s="93"/>
    </row>
    <row r="5767" spans="2:16">
      <c r="B5767" s="93"/>
      <c r="C5767" s="93"/>
      <c r="D5767" s="93"/>
      <c r="F5767" s="93"/>
      <c r="H5767" s="93"/>
      <c r="J5767" s="93"/>
      <c r="L5767" s="93"/>
      <c r="N5767" s="93"/>
      <c r="P5767" s="93"/>
    </row>
    <row r="5768" spans="2:16">
      <c r="B5768" s="93"/>
      <c r="C5768" s="93"/>
      <c r="D5768" s="93"/>
      <c r="F5768" s="93"/>
      <c r="H5768" s="93"/>
      <c r="J5768" s="93"/>
      <c r="L5768" s="93"/>
      <c r="N5768" s="93"/>
      <c r="P5768" s="93"/>
    </row>
    <row r="5769" spans="2:16">
      <c r="B5769" s="93"/>
      <c r="C5769" s="93"/>
      <c r="D5769" s="93"/>
      <c r="F5769" s="93"/>
      <c r="H5769" s="93"/>
      <c r="J5769" s="93"/>
      <c r="L5769" s="93"/>
      <c r="N5769" s="93"/>
      <c r="P5769" s="93"/>
    </row>
    <row r="5770" spans="2:16">
      <c r="B5770" s="93"/>
      <c r="C5770" s="93"/>
      <c r="D5770" s="93"/>
      <c r="F5770" s="93"/>
      <c r="H5770" s="93"/>
      <c r="J5770" s="93"/>
      <c r="L5770" s="93"/>
      <c r="N5770" s="93"/>
      <c r="P5770" s="93"/>
    </row>
    <row r="5771" spans="2:16">
      <c r="B5771" s="93"/>
      <c r="C5771" s="93"/>
      <c r="D5771" s="93"/>
      <c r="F5771" s="93"/>
      <c r="H5771" s="93"/>
      <c r="J5771" s="93"/>
      <c r="L5771" s="93"/>
      <c r="N5771" s="93"/>
      <c r="P5771" s="93"/>
    </row>
    <row r="5772" spans="2:16">
      <c r="B5772" s="93"/>
      <c r="C5772" s="93"/>
      <c r="D5772" s="93"/>
      <c r="F5772" s="93"/>
      <c r="H5772" s="93"/>
      <c r="J5772" s="93"/>
      <c r="L5772" s="93"/>
      <c r="N5772" s="93"/>
      <c r="P5772" s="93"/>
    </row>
    <row r="5773" spans="2:16">
      <c r="B5773" s="93"/>
      <c r="C5773" s="93"/>
      <c r="D5773" s="93"/>
      <c r="F5773" s="93"/>
      <c r="H5773" s="93"/>
      <c r="J5773" s="93"/>
      <c r="L5773" s="93"/>
      <c r="N5773" s="93"/>
      <c r="P5773" s="93"/>
    </row>
    <row r="5774" spans="2:16">
      <c r="B5774" s="93"/>
      <c r="C5774" s="93"/>
      <c r="D5774" s="93"/>
      <c r="F5774" s="93"/>
      <c r="H5774" s="93"/>
      <c r="J5774" s="93"/>
      <c r="L5774" s="93"/>
      <c r="N5774" s="93"/>
      <c r="P5774" s="93"/>
    </row>
    <row r="5775" spans="2:16">
      <c r="B5775" s="93"/>
      <c r="C5775" s="93"/>
      <c r="D5775" s="93"/>
      <c r="F5775" s="93"/>
      <c r="H5775" s="93"/>
      <c r="J5775" s="93"/>
      <c r="L5775" s="93"/>
      <c r="N5775" s="93"/>
      <c r="P5775" s="93"/>
    </row>
    <row r="5776" spans="2:16">
      <c r="B5776" s="93"/>
      <c r="C5776" s="93"/>
      <c r="D5776" s="93"/>
      <c r="F5776" s="93"/>
      <c r="H5776" s="93"/>
      <c r="J5776" s="93"/>
      <c r="L5776" s="93"/>
      <c r="N5776" s="93"/>
      <c r="P5776" s="93"/>
    </row>
    <row r="5777" spans="2:16">
      <c r="B5777" s="93"/>
      <c r="C5777" s="93"/>
      <c r="D5777" s="93"/>
      <c r="F5777" s="93"/>
      <c r="H5777" s="93"/>
      <c r="J5777" s="93"/>
      <c r="L5777" s="93"/>
      <c r="N5777" s="93"/>
      <c r="P5777" s="93"/>
    </row>
    <row r="5778" spans="2:16">
      <c r="B5778" s="93"/>
      <c r="C5778" s="93"/>
      <c r="D5778" s="93"/>
      <c r="F5778" s="93"/>
      <c r="H5778" s="93"/>
      <c r="J5778" s="93"/>
      <c r="L5778" s="93"/>
      <c r="N5778" s="93"/>
      <c r="P5778" s="93"/>
    </row>
    <row r="5779" spans="2:16">
      <c r="B5779" s="93"/>
      <c r="C5779" s="93"/>
      <c r="D5779" s="93"/>
      <c r="F5779" s="93"/>
      <c r="H5779" s="93"/>
      <c r="J5779" s="93"/>
      <c r="L5779" s="93"/>
      <c r="N5779" s="93"/>
      <c r="P5779" s="93"/>
    </row>
    <row r="5780" spans="2:16">
      <c r="B5780" s="93"/>
      <c r="C5780" s="93"/>
      <c r="D5780" s="93"/>
      <c r="F5780" s="93"/>
      <c r="H5780" s="93"/>
      <c r="J5780" s="93"/>
      <c r="L5780" s="93"/>
      <c r="N5780" s="93"/>
      <c r="P5780" s="93"/>
    </row>
    <row r="5781" spans="2:16">
      <c r="B5781" s="93"/>
      <c r="C5781" s="93"/>
      <c r="D5781" s="93"/>
      <c r="F5781" s="93"/>
      <c r="H5781" s="93"/>
      <c r="J5781" s="93"/>
      <c r="L5781" s="93"/>
      <c r="N5781" s="93"/>
      <c r="P5781" s="93"/>
    </row>
    <row r="5782" spans="2:16">
      <c r="B5782" s="93"/>
      <c r="C5782" s="93"/>
      <c r="D5782" s="93"/>
      <c r="F5782" s="93"/>
      <c r="H5782" s="93"/>
      <c r="J5782" s="93"/>
      <c r="L5782" s="93"/>
      <c r="N5782" s="93"/>
      <c r="P5782" s="93"/>
    </row>
    <row r="5783" spans="2:16">
      <c r="B5783" s="93"/>
      <c r="C5783" s="93"/>
      <c r="D5783" s="93"/>
      <c r="F5783" s="93"/>
      <c r="H5783" s="93"/>
      <c r="J5783" s="93"/>
      <c r="L5783" s="93"/>
      <c r="N5783" s="93"/>
      <c r="P5783" s="93"/>
    </row>
    <row r="5784" spans="2:16">
      <c r="B5784" s="93"/>
      <c r="C5784" s="93"/>
      <c r="D5784" s="93"/>
      <c r="F5784" s="93"/>
      <c r="H5784" s="93"/>
      <c r="J5784" s="93"/>
      <c r="L5784" s="93"/>
      <c r="N5784" s="93"/>
      <c r="P5784" s="93"/>
    </row>
    <row r="5785" spans="2:16">
      <c r="B5785" s="93"/>
      <c r="C5785" s="93"/>
      <c r="D5785" s="93"/>
      <c r="F5785" s="93"/>
      <c r="H5785" s="93"/>
      <c r="J5785" s="93"/>
      <c r="L5785" s="93"/>
      <c r="N5785" s="93"/>
      <c r="P5785" s="93"/>
    </row>
    <row r="5786" spans="2:16">
      <c r="B5786" s="93"/>
      <c r="C5786" s="93"/>
      <c r="D5786" s="93"/>
      <c r="F5786" s="93"/>
      <c r="H5786" s="93"/>
      <c r="J5786" s="93"/>
      <c r="L5786" s="93"/>
      <c r="N5786" s="93"/>
      <c r="P5786" s="93"/>
    </row>
    <row r="5787" spans="2:16">
      <c r="B5787" s="93"/>
      <c r="C5787" s="93"/>
      <c r="D5787" s="93"/>
      <c r="F5787" s="93"/>
      <c r="H5787" s="93"/>
      <c r="J5787" s="93"/>
      <c r="L5787" s="93"/>
      <c r="N5787" s="93"/>
      <c r="P5787" s="93"/>
    </row>
    <row r="5788" spans="2:16">
      <c r="B5788" s="93"/>
      <c r="C5788" s="93"/>
      <c r="D5788" s="93"/>
      <c r="F5788" s="93"/>
      <c r="H5788" s="93"/>
      <c r="J5788" s="93"/>
      <c r="L5788" s="93"/>
      <c r="N5788" s="93"/>
      <c r="P5788" s="93"/>
    </row>
    <row r="5789" spans="2:16">
      <c r="B5789" s="93"/>
      <c r="C5789" s="93"/>
      <c r="D5789" s="93"/>
      <c r="F5789" s="93"/>
      <c r="H5789" s="93"/>
      <c r="J5789" s="93"/>
      <c r="L5789" s="93"/>
      <c r="N5789" s="93"/>
      <c r="P5789" s="93"/>
    </row>
    <row r="5790" spans="2:16">
      <c r="B5790" s="93"/>
      <c r="C5790" s="93"/>
      <c r="D5790" s="93"/>
      <c r="F5790" s="93"/>
      <c r="H5790" s="93"/>
      <c r="J5790" s="93"/>
      <c r="L5790" s="93"/>
      <c r="N5790" s="93"/>
      <c r="P5790" s="93"/>
    </row>
    <row r="5791" spans="2:16">
      <c r="B5791" s="93"/>
      <c r="C5791" s="93"/>
      <c r="D5791" s="93"/>
      <c r="F5791" s="93"/>
      <c r="H5791" s="93"/>
      <c r="J5791" s="93"/>
      <c r="L5791" s="93"/>
      <c r="N5791" s="93"/>
      <c r="P5791" s="93"/>
    </row>
    <row r="5792" spans="2:16">
      <c r="B5792" s="93"/>
      <c r="C5792" s="93"/>
      <c r="D5792" s="93"/>
      <c r="F5792" s="93"/>
      <c r="H5792" s="93"/>
      <c r="J5792" s="93"/>
      <c r="L5792" s="93"/>
      <c r="N5792" s="93"/>
      <c r="P5792" s="93"/>
    </row>
    <row r="5793" spans="2:16">
      <c r="B5793" s="93"/>
      <c r="C5793" s="93"/>
      <c r="D5793" s="93"/>
      <c r="F5793" s="93"/>
      <c r="H5793" s="93"/>
      <c r="J5793" s="93"/>
      <c r="L5793" s="93"/>
      <c r="N5793" s="93"/>
      <c r="P5793" s="93"/>
    </row>
    <row r="5794" spans="2:16">
      <c r="B5794" s="93"/>
      <c r="C5794" s="93"/>
      <c r="D5794" s="93"/>
      <c r="F5794" s="93"/>
      <c r="H5794" s="93"/>
      <c r="J5794" s="93"/>
      <c r="L5794" s="93"/>
      <c r="N5794" s="93"/>
      <c r="P5794" s="93"/>
    </row>
    <row r="5795" spans="2:16">
      <c r="B5795" s="93"/>
      <c r="C5795" s="93"/>
      <c r="D5795" s="93"/>
      <c r="F5795" s="93"/>
      <c r="H5795" s="93"/>
      <c r="J5795" s="93"/>
      <c r="L5795" s="93"/>
      <c r="N5795" s="93"/>
      <c r="P5795" s="93"/>
    </row>
    <row r="5796" spans="2:16">
      <c r="B5796" s="93"/>
      <c r="C5796" s="93"/>
      <c r="D5796" s="93"/>
      <c r="F5796" s="93"/>
      <c r="H5796" s="93"/>
      <c r="J5796" s="93"/>
      <c r="L5796" s="93"/>
      <c r="N5796" s="93"/>
      <c r="P5796" s="93"/>
    </row>
    <row r="5797" spans="2:16">
      <c r="B5797" s="93"/>
      <c r="C5797" s="93"/>
      <c r="D5797" s="93"/>
      <c r="F5797" s="93"/>
      <c r="H5797" s="93"/>
      <c r="J5797" s="93"/>
      <c r="L5797" s="93"/>
      <c r="N5797" s="93"/>
      <c r="P5797" s="93"/>
    </row>
    <row r="5798" spans="2:16">
      <c r="B5798" s="93"/>
      <c r="C5798" s="93"/>
      <c r="D5798" s="93"/>
      <c r="F5798" s="93"/>
      <c r="H5798" s="93"/>
      <c r="J5798" s="93"/>
      <c r="L5798" s="93"/>
      <c r="N5798" s="93"/>
      <c r="P5798" s="93"/>
    </row>
    <row r="5799" spans="2:16">
      <c r="B5799" s="93"/>
      <c r="C5799" s="93"/>
      <c r="D5799" s="93"/>
      <c r="F5799" s="93"/>
      <c r="H5799" s="93"/>
      <c r="J5799" s="93"/>
      <c r="L5799" s="93"/>
      <c r="N5799" s="93"/>
      <c r="P5799" s="93"/>
    </row>
    <row r="5800" spans="2:16">
      <c r="B5800" s="93"/>
      <c r="C5800" s="93"/>
      <c r="D5800" s="93"/>
      <c r="F5800" s="93"/>
      <c r="H5800" s="93"/>
      <c r="J5800" s="93"/>
      <c r="L5800" s="93"/>
      <c r="N5800" s="93"/>
      <c r="P5800" s="93"/>
    </row>
    <row r="5801" spans="2:16">
      <c r="B5801" s="93"/>
      <c r="C5801" s="93"/>
      <c r="D5801" s="93"/>
      <c r="F5801" s="93"/>
      <c r="H5801" s="93"/>
      <c r="J5801" s="93"/>
      <c r="L5801" s="93"/>
      <c r="N5801" s="93"/>
      <c r="P5801" s="93"/>
    </row>
    <row r="5802" spans="2:16">
      <c r="B5802" s="93"/>
      <c r="C5802" s="93"/>
      <c r="D5802" s="93"/>
      <c r="F5802" s="93"/>
      <c r="H5802" s="93"/>
      <c r="J5802" s="93"/>
      <c r="L5802" s="93"/>
      <c r="N5802" s="93"/>
      <c r="P5802" s="93"/>
    </row>
    <row r="5803" spans="2:16">
      <c r="B5803" s="93"/>
      <c r="C5803" s="93"/>
      <c r="D5803" s="93"/>
      <c r="F5803" s="93"/>
      <c r="H5803" s="93"/>
      <c r="J5803" s="93"/>
      <c r="L5803" s="93"/>
      <c r="N5803" s="93"/>
      <c r="P5803" s="93"/>
    </row>
    <row r="5804" spans="2:16">
      <c r="B5804" s="93"/>
      <c r="C5804" s="93"/>
      <c r="D5804" s="93"/>
      <c r="F5804" s="93"/>
      <c r="H5804" s="93"/>
      <c r="J5804" s="93"/>
      <c r="L5804" s="93"/>
      <c r="N5804" s="93"/>
      <c r="P5804" s="93"/>
    </row>
    <row r="5805" spans="2:16">
      <c r="B5805" s="93"/>
      <c r="C5805" s="93"/>
      <c r="D5805" s="93"/>
      <c r="F5805" s="93"/>
      <c r="H5805" s="93"/>
      <c r="J5805" s="93"/>
      <c r="L5805" s="93"/>
      <c r="N5805" s="93"/>
      <c r="P5805" s="93"/>
    </row>
    <row r="5806" spans="2:16">
      <c r="B5806" s="93"/>
      <c r="C5806" s="93"/>
      <c r="D5806" s="93"/>
      <c r="F5806" s="93"/>
      <c r="H5806" s="93"/>
      <c r="J5806" s="93"/>
      <c r="L5806" s="93"/>
      <c r="N5806" s="93"/>
      <c r="P5806" s="93"/>
    </row>
    <row r="5807" spans="2:16">
      <c r="B5807" s="93"/>
      <c r="C5807" s="93"/>
      <c r="D5807" s="93"/>
      <c r="F5807" s="93"/>
      <c r="H5807" s="93"/>
      <c r="J5807" s="93"/>
      <c r="L5807" s="93"/>
      <c r="N5807" s="93"/>
      <c r="P5807" s="93"/>
    </row>
    <row r="5808" spans="2:16">
      <c r="B5808" s="93"/>
      <c r="C5808" s="93"/>
      <c r="D5808" s="93"/>
      <c r="F5808" s="93"/>
      <c r="H5808" s="93"/>
      <c r="J5808" s="93"/>
      <c r="L5808" s="93"/>
      <c r="N5808" s="93"/>
      <c r="P5808" s="93"/>
    </row>
    <row r="5809" spans="2:16">
      <c r="B5809" s="93"/>
      <c r="C5809" s="93"/>
      <c r="D5809" s="93"/>
      <c r="F5809" s="93"/>
      <c r="H5809" s="93"/>
      <c r="J5809" s="93"/>
      <c r="L5809" s="93"/>
      <c r="N5809" s="93"/>
      <c r="P5809" s="93"/>
    </row>
    <row r="5810" spans="2:16">
      <c r="B5810" s="93"/>
      <c r="C5810" s="93"/>
      <c r="D5810" s="93"/>
      <c r="F5810" s="93"/>
      <c r="H5810" s="93"/>
      <c r="J5810" s="93"/>
      <c r="L5810" s="93"/>
      <c r="N5810" s="93"/>
      <c r="P5810" s="93"/>
    </row>
    <row r="5811" spans="2:16">
      <c r="B5811" s="93"/>
      <c r="C5811" s="93"/>
      <c r="D5811" s="93"/>
      <c r="F5811" s="93"/>
      <c r="H5811" s="93"/>
      <c r="J5811" s="93"/>
      <c r="L5811" s="93"/>
      <c r="N5811" s="93"/>
      <c r="P5811" s="93"/>
    </row>
    <row r="5812" spans="2:16">
      <c r="B5812" s="93"/>
      <c r="C5812" s="93"/>
      <c r="D5812" s="93"/>
      <c r="F5812" s="93"/>
      <c r="H5812" s="93"/>
      <c r="J5812" s="93"/>
      <c r="L5812" s="93"/>
      <c r="N5812" s="93"/>
      <c r="P5812" s="93"/>
    </row>
    <row r="5813" spans="2:16">
      <c r="B5813" s="93"/>
      <c r="C5813" s="93"/>
      <c r="D5813" s="93"/>
      <c r="F5813" s="93"/>
      <c r="H5813" s="93"/>
      <c r="J5813" s="93"/>
      <c r="L5813" s="93"/>
      <c r="N5813" s="93"/>
      <c r="P5813" s="93"/>
    </row>
    <row r="5814" spans="2:16">
      <c r="B5814" s="93"/>
      <c r="C5814" s="93"/>
      <c r="D5814" s="93"/>
      <c r="F5814" s="93"/>
      <c r="H5814" s="93"/>
      <c r="J5814" s="93"/>
      <c r="L5814" s="93"/>
      <c r="N5814" s="93"/>
      <c r="P5814" s="93"/>
    </row>
    <row r="5815" spans="2:16">
      <c r="B5815" s="93"/>
      <c r="C5815" s="93"/>
      <c r="D5815" s="93"/>
      <c r="F5815" s="93"/>
      <c r="H5815" s="93"/>
      <c r="J5815" s="93"/>
      <c r="L5815" s="93"/>
      <c r="N5815" s="93"/>
      <c r="P5815" s="93"/>
    </row>
    <row r="5816" spans="2:16">
      <c r="B5816" s="93"/>
      <c r="C5816" s="93"/>
      <c r="D5816" s="93"/>
      <c r="F5816" s="93"/>
      <c r="H5816" s="93"/>
      <c r="J5816" s="93"/>
      <c r="L5816" s="93"/>
      <c r="N5816" s="93"/>
      <c r="P5816" s="93"/>
    </row>
    <row r="5817" spans="2:16">
      <c r="B5817" s="93"/>
      <c r="C5817" s="93"/>
      <c r="D5817" s="93"/>
      <c r="F5817" s="93"/>
      <c r="H5817" s="93"/>
      <c r="J5817" s="93"/>
      <c r="L5817" s="93"/>
      <c r="N5817" s="93"/>
      <c r="P5817" s="93"/>
    </row>
    <row r="5818" spans="2:16">
      <c r="B5818" s="93"/>
      <c r="C5818" s="93"/>
      <c r="D5818" s="93"/>
      <c r="F5818" s="93"/>
      <c r="H5818" s="93"/>
      <c r="J5818" s="93"/>
      <c r="L5818" s="93"/>
      <c r="N5818" s="93"/>
      <c r="P5818" s="93"/>
    </row>
    <row r="5819" spans="2:16">
      <c r="B5819" s="93"/>
      <c r="C5819" s="93"/>
      <c r="D5819" s="93"/>
      <c r="F5819" s="93"/>
      <c r="H5819" s="93"/>
      <c r="J5819" s="93"/>
      <c r="L5819" s="93"/>
      <c r="N5819" s="93"/>
      <c r="P5819" s="93"/>
    </row>
    <row r="5820" spans="2:16">
      <c r="B5820" s="93"/>
      <c r="C5820" s="93"/>
      <c r="D5820" s="93"/>
      <c r="F5820" s="93"/>
      <c r="H5820" s="93"/>
      <c r="J5820" s="93"/>
      <c r="L5820" s="93"/>
      <c r="N5820" s="93"/>
      <c r="P5820" s="93"/>
    </row>
    <row r="5821" spans="2:16">
      <c r="B5821" s="93"/>
      <c r="C5821" s="93"/>
      <c r="D5821" s="93"/>
      <c r="F5821" s="93"/>
      <c r="H5821" s="93"/>
      <c r="J5821" s="93"/>
      <c r="L5821" s="93"/>
      <c r="N5821" s="93"/>
      <c r="P5821" s="93"/>
    </row>
    <row r="5822" spans="2:16">
      <c r="B5822" s="93"/>
      <c r="C5822" s="93"/>
      <c r="D5822" s="93"/>
      <c r="F5822" s="93"/>
      <c r="H5822" s="93"/>
      <c r="J5822" s="93"/>
      <c r="L5822" s="93"/>
      <c r="N5822" s="93"/>
      <c r="P5822" s="93"/>
    </row>
    <row r="5823" spans="2:16">
      <c r="B5823" s="93"/>
      <c r="C5823" s="93"/>
      <c r="D5823" s="93"/>
      <c r="F5823" s="93"/>
      <c r="H5823" s="93"/>
      <c r="J5823" s="93"/>
      <c r="L5823" s="93"/>
      <c r="N5823" s="93"/>
      <c r="P5823" s="93"/>
    </row>
    <row r="5824" spans="2:16">
      <c r="B5824" s="93"/>
      <c r="C5824" s="93"/>
      <c r="D5824" s="93"/>
      <c r="F5824" s="93"/>
      <c r="H5824" s="93"/>
      <c r="J5824" s="93"/>
      <c r="L5824" s="93"/>
      <c r="N5824" s="93"/>
      <c r="P5824" s="93"/>
    </row>
    <row r="5825" spans="2:16">
      <c r="B5825" s="93"/>
      <c r="C5825" s="93"/>
      <c r="D5825" s="93"/>
      <c r="F5825" s="93"/>
      <c r="H5825" s="93"/>
      <c r="J5825" s="93"/>
      <c r="L5825" s="93"/>
      <c r="N5825" s="93"/>
      <c r="P5825" s="93"/>
    </row>
    <row r="5826" spans="2:16">
      <c r="B5826" s="93"/>
      <c r="C5826" s="93"/>
      <c r="D5826" s="93"/>
      <c r="F5826" s="93"/>
      <c r="H5826" s="93"/>
      <c r="J5826" s="93"/>
      <c r="L5826" s="93"/>
      <c r="N5826" s="93"/>
      <c r="P5826" s="93"/>
    </row>
    <row r="5827" spans="2:16">
      <c r="B5827" s="93"/>
      <c r="C5827" s="93"/>
      <c r="D5827" s="93"/>
      <c r="F5827" s="93"/>
      <c r="H5827" s="93"/>
      <c r="J5827" s="93"/>
      <c r="L5827" s="93"/>
      <c r="N5827" s="93"/>
      <c r="P5827" s="93"/>
    </row>
    <row r="5828" spans="2:16">
      <c r="B5828" s="93"/>
      <c r="C5828" s="93"/>
      <c r="D5828" s="93"/>
      <c r="F5828" s="93"/>
      <c r="H5828" s="93"/>
      <c r="J5828" s="93"/>
      <c r="L5828" s="93"/>
      <c r="N5828" s="93"/>
      <c r="P5828" s="93"/>
    </row>
    <row r="5829" spans="2:16">
      <c r="B5829" s="93"/>
      <c r="C5829" s="93"/>
      <c r="D5829" s="93"/>
      <c r="F5829" s="93"/>
      <c r="H5829" s="93"/>
      <c r="J5829" s="93"/>
      <c r="L5829" s="93"/>
      <c r="N5829" s="93"/>
      <c r="P5829" s="93"/>
    </row>
    <row r="5830" spans="2:16">
      <c r="B5830" s="93"/>
      <c r="C5830" s="93"/>
      <c r="D5830" s="93"/>
      <c r="F5830" s="93"/>
      <c r="H5830" s="93"/>
      <c r="J5830" s="93"/>
      <c r="L5830" s="93"/>
      <c r="N5830" s="93"/>
      <c r="P5830" s="93"/>
    </row>
    <row r="5831" spans="2:16">
      <c r="B5831" s="93"/>
      <c r="C5831" s="93"/>
      <c r="D5831" s="93"/>
      <c r="F5831" s="93"/>
      <c r="H5831" s="93"/>
      <c r="J5831" s="93"/>
      <c r="L5831" s="93"/>
      <c r="N5831" s="93"/>
      <c r="P5831" s="93"/>
    </row>
    <row r="5832" spans="2:16">
      <c r="B5832" s="93"/>
      <c r="C5832" s="93"/>
      <c r="D5832" s="93"/>
      <c r="F5832" s="93"/>
      <c r="H5832" s="93"/>
      <c r="J5832" s="93"/>
      <c r="L5832" s="93"/>
      <c r="N5832" s="93"/>
      <c r="P5832" s="93"/>
    </row>
    <row r="5833" spans="2:16">
      <c r="B5833" s="93"/>
      <c r="C5833" s="93"/>
      <c r="D5833" s="93"/>
      <c r="F5833" s="93"/>
      <c r="H5833" s="93"/>
      <c r="J5833" s="93"/>
      <c r="L5833" s="93"/>
      <c r="N5833" s="93"/>
      <c r="P5833" s="93"/>
    </row>
    <row r="5834" spans="2:16">
      <c r="B5834" s="93"/>
      <c r="C5834" s="93"/>
      <c r="D5834" s="93"/>
      <c r="F5834" s="93"/>
      <c r="H5834" s="93"/>
      <c r="J5834" s="93"/>
      <c r="L5834" s="93"/>
      <c r="N5834" s="93"/>
      <c r="P5834" s="93"/>
    </row>
    <row r="5835" spans="2:16">
      <c r="B5835" s="93"/>
      <c r="C5835" s="93"/>
      <c r="D5835" s="93"/>
      <c r="F5835" s="93"/>
      <c r="H5835" s="93"/>
      <c r="J5835" s="93"/>
      <c r="L5835" s="93"/>
      <c r="N5835" s="93"/>
      <c r="P5835" s="93"/>
    </row>
    <row r="5836" spans="2:16">
      <c r="B5836" s="93"/>
      <c r="C5836" s="93"/>
      <c r="D5836" s="93"/>
      <c r="F5836" s="93"/>
      <c r="H5836" s="93"/>
      <c r="J5836" s="93"/>
      <c r="L5836" s="93"/>
      <c r="N5836" s="93"/>
      <c r="P5836" s="93"/>
    </row>
    <row r="5837" spans="2:16">
      <c r="B5837" s="93"/>
      <c r="C5837" s="93"/>
      <c r="D5837" s="93"/>
      <c r="F5837" s="93"/>
      <c r="H5837" s="93"/>
      <c r="J5837" s="93"/>
      <c r="L5837" s="93"/>
      <c r="N5837" s="93"/>
      <c r="P5837" s="93"/>
    </row>
    <row r="5838" spans="2:16">
      <c r="B5838" s="93"/>
      <c r="C5838" s="93"/>
      <c r="D5838" s="93"/>
      <c r="F5838" s="93"/>
      <c r="H5838" s="93"/>
      <c r="J5838" s="93"/>
      <c r="L5838" s="93"/>
      <c r="N5838" s="93"/>
      <c r="P5838" s="93"/>
    </row>
    <row r="5839" spans="2:16">
      <c r="B5839" s="93"/>
      <c r="C5839" s="93"/>
      <c r="D5839" s="93"/>
      <c r="F5839" s="93"/>
      <c r="H5839" s="93"/>
      <c r="J5839" s="93"/>
      <c r="L5839" s="93"/>
      <c r="N5839" s="93"/>
      <c r="P5839" s="93"/>
    </row>
    <row r="5840" spans="2:16">
      <c r="B5840" s="93"/>
      <c r="C5840" s="93"/>
      <c r="D5840" s="93"/>
      <c r="F5840" s="93"/>
      <c r="H5840" s="93"/>
      <c r="J5840" s="93"/>
      <c r="L5840" s="93"/>
      <c r="N5840" s="93"/>
      <c r="P5840" s="93"/>
    </row>
    <row r="5841" spans="2:16">
      <c r="B5841" s="93"/>
      <c r="C5841" s="93"/>
      <c r="D5841" s="93"/>
      <c r="F5841" s="93"/>
      <c r="H5841" s="93"/>
      <c r="J5841" s="93"/>
      <c r="L5841" s="93"/>
      <c r="N5841" s="93"/>
      <c r="P5841" s="93"/>
    </row>
    <row r="5842" spans="2:16">
      <c r="B5842" s="93"/>
      <c r="C5842" s="93"/>
      <c r="D5842" s="93"/>
      <c r="F5842" s="93"/>
      <c r="H5842" s="93"/>
      <c r="J5842" s="93"/>
      <c r="L5842" s="93"/>
      <c r="N5842" s="93"/>
      <c r="P5842" s="93"/>
    </row>
    <row r="5843" spans="2:16">
      <c r="B5843" s="93"/>
      <c r="C5843" s="93"/>
      <c r="D5843" s="93"/>
      <c r="F5843" s="93"/>
      <c r="H5843" s="93"/>
      <c r="J5843" s="93"/>
      <c r="L5843" s="93"/>
      <c r="N5843" s="93"/>
      <c r="P5843" s="93"/>
    </row>
    <row r="5844" spans="2:16">
      <c r="B5844" s="93"/>
      <c r="C5844" s="93"/>
      <c r="D5844" s="93"/>
      <c r="F5844" s="93"/>
      <c r="H5844" s="93"/>
      <c r="J5844" s="93"/>
      <c r="L5844" s="93"/>
      <c r="N5844" s="93"/>
      <c r="P5844" s="93"/>
    </row>
    <row r="5845" spans="2:16">
      <c r="B5845" s="93"/>
      <c r="C5845" s="93"/>
      <c r="D5845" s="93"/>
      <c r="F5845" s="93"/>
      <c r="H5845" s="93"/>
      <c r="J5845" s="93"/>
      <c r="L5845" s="93"/>
      <c r="N5845" s="93"/>
      <c r="P5845" s="93"/>
    </row>
    <row r="5846" spans="2:16">
      <c r="B5846" s="93"/>
      <c r="C5846" s="93"/>
      <c r="D5846" s="93"/>
      <c r="F5846" s="93"/>
      <c r="H5846" s="93"/>
      <c r="J5846" s="93"/>
      <c r="L5846" s="93"/>
      <c r="N5846" s="93"/>
      <c r="P5846" s="93"/>
    </row>
    <row r="5847" spans="2:16">
      <c r="B5847" s="93"/>
      <c r="C5847" s="93"/>
      <c r="D5847" s="93"/>
      <c r="F5847" s="93"/>
      <c r="H5847" s="93"/>
      <c r="J5847" s="93"/>
      <c r="L5847" s="93"/>
      <c r="N5847" s="93"/>
      <c r="P5847" s="93"/>
    </row>
    <row r="5848" spans="2:16">
      <c r="B5848" s="93"/>
      <c r="C5848" s="93"/>
      <c r="D5848" s="93"/>
      <c r="F5848" s="93"/>
      <c r="H5848" s="93"/>
      <c r="J5848" s="93"/>
      <c r="L5848" s="93"/>
      <c r="N5848" s="93"/>
      <c r="P5848" s="93"/>
    </row>
    <row r="5849" spans="2:16">
      <c r="B5849" s="93"/>
      <c r="C5849" s="93"/>
      <c r="D5849" s="93"/>
      <c r="F5849" s="93"/>
      <c r="H5849" s="93"/>
      <c r="J5849" s="93"/>
      <c r="L5849" s="93"/>
      <c r="N5849" s="93"/>
      <c r="P5849" s="93"/>
    </row>
    <row r="5850" spans="2:16">
      <c r="B5850" s="93"/>
      <c r="C5850" s="93"/>
      <c r="D5850" s="93"/>
      <c r="F5850" s="93"/>
      <c r="H5850" s="93"/>
      <c r="J5850" s="93"/>
      <c r="L5850" s="93"/>
      <c r="N5850" s="93"/>
      <c r="P5850" s="93"/>
    </row>
    <row r="5851" spans="2:16">
      <c r="B5851" s="93"/>
      <c r="C5851" s="93"/>
      <c r="D5851" s="93"/>
      <c r="F5851" s="93"/>
      <c r="H5851" s="93"/>
      <c r="J5851" s="93"/>
      <c r="L5851" s="93"/>
      <c r="N5851" s="93"/>
      <c r="P5851" s="93"/>
    </row>
    <row r="5852" spans="2:16">
      <c r="B5852" s="93"/>
      <c r="C5852" s="93"/>
      <c r="D5852" s="93"/>
      <c r="F5852" s="93"/>
      <c r="H5852" s="93"/>
      <c r="J5852" s="93"/>
      <c r="L5852" s="93"/>
      <c r="N5852" s="93"/>
      <c r="P5852" s="93"/>
    </row>
    <row r="5853" spans="2:16">
      <c r="B5853" s="93"/>
      <c r="C5853" s="93"/>
      <c r="D5853" s="93"/>
      <c r="F5853" s="93"/>
      <c r="H5853" s="93"/>
      <c r="J5853" s="93"/>
      <c r="L5853" s="93"/>
      <c r="N5853" s="93"/>
      <c r="P5853" s="93"/>
    </row>
    <row r="5854" spans="2:16">
      <c r="B5854" s="93"/>
      <c r="C5854" s="93"/>
      <c r="D5854" s="93"/>
      <c r="F5854" s="93"/>
      <c r="H5854" s="93"/>
      <c r="J5854" s="93"/>
      <c r="L5854" s="93"/>
      <c r="N5854" s="93"/>
      <c r="P5854" s="93"/>
    </row>
    <row r="5855" spans="2:16">
      <c r="B5855" s="93"/>
      <c r="C5855" s="93"/>
      <c r="D5855" s="93"/>
      <c r="F5855" s="93"/>
      <c r="H5855" s="93"/>
      <c r="J5855" s="93"/>
      <c r="L5855" s="93"/>
      <c r="N5855" s="93"/>
      <c r="P5855" s="93"/>
    </row>
    <row r="5856" spans="2:16">
      <c r="B5856" s="93"/>
      <c r="C5856" s="93"/>
      <c r="D5856" s="93"/>
      <c r="F5856" s="93"/>
      <c r="H5856" s="93"/>
      <c r="J5856" s="93"/>
      <c r="L5856" s="93"/>
      <c r="N5856" s="93"/>
      <c r="P5856" s="93"/>
    </row>
    <row r="5857" spans="2:16">
      <c r="B5857" s="93"/>
      <c r="C5857" s="93"/>
      <c r="D5857" s="93"/>
      <c r="F5857" s="93"/>
      <c r="H5857" s="93"/>
      <c r="J5857" s="93"/>
      <c r="L5857" s="93"/>
      <c r="N5857" s="93"/>
      <c r="P5857" s="93"/>
    </row>
    <row r="5858" spans="2:16">
      <c r="B5858" s="93"/>
      <c r="C5858" s="93"/>
      <c r="D5858" s="93"/>
      <c r="F5858" s="93"/>
      <c r="H5858" s="93"/>
      <c r="J5858" s="93"/>
      <c r="L5858" s="93"/>
      <c r="N5858" s="93"/>
      <c r="P5858" s="93"/>
    </row>
    <row r="5859" spans="2:16">
      <c r="B5859" s="93"/>
      <c r="C5859" s="93"/>
      <c r="D5859" s="93"/>
      <c r="F5859" s="93"/>
      <c r="H5859" s="93"/>
      <c r="J5859" s="93"/>
      <c r="L5859" s="93"/>
      <c r="N5859" s="93"/>
      <c r="P5859" s="93"/>
    </row>
    <row r="5860" spans="2:16">
      <c r="B5860" s="93"/>
      <c r="C5860" s="93"/>
      <c r="D5860" s="93"/>
      <c r="F5860" s="93"/>
      <c r="H5860" s="93"/>
      <c r="J5860" s="93"/>
      <c r="L5860" s="93"/>
      <c r="N5860" s="93"/>
      <c r="P5860" s="93"/>
    </row>
    <row r="5861" spans="2:16">
      <c r="B5861" s="93"/>
      <c r="C5861" s="93"/>
      <c r="D5861" s="93"/>
      <c r="F5861" s="93"/>
      <c r="H5861" s="93"/>
      <c r="J5861" s="93"/>
      <c r="L5861" s="93"/>
      <c r="N5861" s="93"/>
      <c r="P5861" s="93"/>
    </row>
    <row r="5862" spans="2:16">
      <c r="B5862" s="93"/>
      <c r="C5862" s="93"/>
      <c r="D5862" s="93"/>
      <c r="F5862" s="93"/>
      <c r="H5862" s="93"/>
      <c r="J5862" s="93"/>
      <c r="L5862" s="93"/>
      <c r="N5862" s="93"/>
      <c r="P5862" s="93"/>
    </row>
    <row r="5863" spans="2:16">
      <c r="B5863" s="93"/>
      <c r="C5863" s="93"/>
      <c r="D5863" s="93"/>
      <c r="F5863" s="93"/>
      <c r="H5863" s="93"/>
      <c r="J5863" s="93"/>
      <c r="L5863" s="93"/>
      <c r="N5863" s="93"/>
      <c r="P5863" s="93"/>
    </row>
    <row r="5864" spans="2:16">
      <c r="B5864" s="93"/>
      <c r="C5864" s="93"/>
      <c r="D5864" s="93"/>
      <c r="F5864" s="93"/>
      <c r="H5864" s="93"/>
      <c r="J5864" s="93"/>
      <c r="L5864" s="93"/>
      <c r="N5864" s="93"/>
      <c r="P5864" s="93"/>
    </row>
    <row r="5865" spans="2:16">
      <c r="B5865" s="93"/>
      <c r="C5865" s="93"/>
      <c r="D5865" s="93"/>
      <c r="F5865" s="93"/>
      <c r="H5865" s="93"/>
      <c r="J5865" s="93"/>
      <c r="L5865" s="93"/>
      <c r="N5865" s="93"/>
      <c r="P5865" s="93"/>
    </row>
    <row r="5866" spans="2:16">
      <c r="B5866" s="93"/>
      <c r="C5866" s="93"/>
      <c r="D5866" s="93"/>
      <c r="F5866" s="93"/>
      <c r="H5866" s="93"/>
      <c r="J5866" s="93"/>
      <c r="L5866" s="93"/>
      <c r="N5866" s="93"/>
      <c r="P5866" s="93"/>
    </row>
    <row r="5867" spans="2:16">
      <c r="B5867" s="93"/>
      <c r="C5867" s="93"/>
      <c r="D5867" s="93"/>
      <c r="F5867" s="93"/>
      <c r="H5867" s="93"/>
      <c r="J5867" s="93"/>
      <c r="L5867" s="93"/>
      <c r="N5867" s="93"/>
      <c r="P5867" s="93"/>
    </row>
    <row r="5868" spans="2:16">
      <c r="B5868" s="93"/>
      <c r="C5868" s="93"/>
      <c r="D5868" s="93"/>
      <c r="F5868" s="93"/>
      <c r="H5868" s="93"/>
      <c r="J5868" s="93"/>
      <c r="L5868" s="93"/>
      <c r="N5868" s="93"/>
      <c r="P5868" s="93"/>
    </row>
    <row r="5869" spans="2:16">
      <c r="B5869" s="93"/>
      <c r="C5869" s="93"/>
      <c r="D5869" s="93"/>
      <c r="F5869" s="93"/>
      <c r="H5869" s="93"/>
      <c r="J5869" s="93"/>
      <c r="L5869" s="93"/>
      <c r="N5869" s="93"/>
      <c r="P5869" s="93"/>
    </row>
    <row r="5870" spans="2:16">
      <c r="B5870" s="93"/>
      <c r="C5870" s="93"/>
      <c r="D5870" s="93"/>
      <c r="F5870" s="93"/>
      <c r="H5870" s="93"/>
      <c r="J5870" s="93"/>
      <c r="L5870" s="93"/>
      <c r="N5870" s="93"/>
      <c r="P5870" s="93"/>
    </row>
    <row r="5871" spans="2:16">
      <c r="B5871" s="93"/>
      <c r="C5871" s="93"/>
      <c r="D5871" s="93"/>
      <c r="F5871" s="93"/>
      <c r="H5871" s="93"/>
      <c r="J5871" s="93"/>
      <c r="L5871" s="93"/>
      <c r="N5871" s="93"/>
      <c r="P5871" s="93"/>
    </row>
    <row r="5872" spans="2:16">
      <c r="B5872" s="93"/>
      <c r="C5872" s="93"/>
      <c r="D5872" s="93"/>
      <c r="F5872" s="93"/>
      <c r="H5872" s="93"/>
      <c r="J5872" s="93"/>
      <c r="L5872" s="93"/>
      <c r="N5872" s="93"/>
      <c r="P5872" s="93"/>
    </row>
    <row r="5873" spans="2:16">
      <c r="B5873" s="93"/>
      <c r="C5873" s="93"/>
      <c r="D5873" s="93"/>
      <c r="F5873" s="93"/>
      <c r="H5873" s="93"/>
      <c r="J5873" s="93"/>
      <c r="L5873" s="93"/>
      <c r="N5873" s="93"/>
      <c r="P5873" s="93"/>
    </row>
    <row r="5874" spans="2:16">
      <c r="B5874" s="93"/>
      <c r="C5874" s="93"/>
      <c r="D5874" s="93"/>
      <c r="F5874" s="93"/>
      <c r="H5874" s="93"/>
      <c r="J5874" s="93"/>
      <c r="L5874" s="93"/>
      <c r="N5874" s="93"/>
      <c r="P5874" s="93"/>
    </row>
    <row r="5875" spans="2:16">
      <c r="B5875" s="93"/>
      <c r="C5875" s="93"/>
      <c r="D5875" s="93"/>
      <c r="F5875" s="93"/>
      <c r="H5875" s="93"/>
      <c r="J5875" s="93"/>
      <c r="L5875" s="93"/>
      <c r="N5875" s="93"/>
      <c r="P5875" s="93"/>
    </row>
    <row r="5876" spans="2:16">
      <c r="B5876" s="93"/>
      <c r="C5876" s="93"/>
      <c r="D5876" s="93"/>
      <c r="F5876" s="93"/>
      <c r="H5876" s="93"/>
      <c r="J5876" s="93"/>
      <c r="L5876" s="93"/>
      <c r="N5876" s="93"/>
      <c r="P5876" s="93"/>
    </row>
    <row r="5877" spans="2:16">
      <c r="B5877" s="93"/>
      <c r="C5877" s="93"/>
      <c r="D5877" s="93"/>
      <c r="F5877" s="93"/>
      <c r="H5877" s="93"/>
      <c r="J5877" s="93"/>
      <c r="L5877" s="93"/>
      <c r="N5877" s="93"/>
      <c r="P5877" s="93"/>
    </row>
    <row r="5878" spans="2:16">
      <c r="B5878" s="93"/>
      <c r="C5878" s="93"/>
      <c r="D5878" s="93"/>
      <c r="F5878" s="93"/>
      <c r="H5878" s="93"/>
      <c r="J5878" s="93"/>
      <c r="L5878" s="93"/>
      <c r="N5878" s="93"/>
      <c r="P5878" s="93"/>
    </row>
    <row r="5879" spans="2:16">
      <c r="B5879" s="93"/>
      <c r="C5879" s="93"/>
      <c r="D5879" s="93"/>
      <c r="F5879" s="93"/>
      <c r="H5879" s="93"/>
      <c r="J5879" s="93"/>
      <c r="L5879" s="93"/>
      <c r="N5879" s="93"/>
      <c r="P5879" s="93"/>
    </row>
    <row r="5880" spans="2:16">
      <c r="B5880" s="93"/>
      <c r="C5880" s="93"/>
      <c r="D5880" s="93"/>
      <c r="F5880" s="93"/>
      <c r="H5880" s="93"/>
      <c r="J5880" s="93"/>
      <c r="L5880" s="93"/>
      <c r="N5880" s="93"/>
      <c r="P5880" s="93"/>
    </row>
    <row r="5881" spans="2:16">
      <c r="B5881" s="93"/>
      <c r="C5881" s="93"/>
      <c r="D5881" s="93"/>
      <c r="F5881" s="93"/>
      <c r="H5881" s="93"/>
      <c r="J5881" s="93"/>
      <c r="L5881" s="93"/>
      <c r="N5881" s="93"/>
      <c r="P5881" s="93"/>
    </row>
    <row r="5882" spans="2:16">
      <c r="B5882" s="93"/>
      <c r="C5882" s="93"/>
      <c r="D5882" s="93"/>
      <c r="F5882" s="93"/>
      <c r="H5882" s="93"/>
      <c r="J5882" s="93"/>
      <c r="L5882" s="93"/>
      <c r="N5882" s="93"/>
      <c r="P5882" s="93"/>
    </row>
    <row r="5883" spans="2:16">
      <c r="B5883" s="93"/>
      <c r="C5883" s="93"/>
      <c r="D5883" s="93"/>
      <c r="F5883" s="93"/>
      <c r="H5883" s="93"/>
      <c r="J5883" s="93"/>
      <c r="L5883" s="93"/>
      <c r="N5883" s="93"/>
      <c r="P5883" s="93"/>
    </row>
    <row r="5884" spans="2:16">
      <c r="B5884" s="93"/>
      <c r="C5884" s="93"/>
      <c r="D5884" s="93"/>
      <c r="F5884" s="93"/>
      <c r="H5884" s="93"/>
      <c r="J5884" s="93"/>
      <c r="L5884" s="93"/>
      <c r="N5884" s="93"/>
      <c r="P5884" s="93"/>
    </row>
    <row r="5885" spans="2:16">
      <c r="B5885" s="93"/>
      <c r="C5885" s="93"/>
      <c r="D5885" s="93"/>
      <c r="F5885" s="93"/>
      <c r="H5885" s="93"/>
      <c r="J5885" s="93"/>
      <c r="L5885" s="93"/>
      <c r="N5885" s="93"/>
      <c r="P5885" s="93"/>
    </row>
    <row r="5886" spans="2:16">
      <c r="B5886" s="93"/>
      <c r="C5886" s="93"/>
      <c r="D5886" s="93"/>
      <c r="F5886" s="93"/>
      <c r="H5886" s="93"/>
      <c r="J5886" s="93"/>
      <c r="L5886" s="93"/>
      <c r="N5886" s="93"/>
      <c r="P5886" s="93"/>
    </row>
    <row r="5887" spans="2:16">
      <c r="B5887" s="93"/>
      <c r="C5887" s="93"/>
      <c r="D5887" s="93"/>
      <c r="F5887" s="93"/>
      <c r="H5887" s="93"/>
      <c r="J5887" s="93"/>
      <c r="L5887" s="93"/>
      <c r="N5887" s="93"/>
      <c r="P5887" s="93"/>
    </row>
    <row r="5888" spans="2:16">
      <c r="B5888" s="93"/>
      <c r="C5888" s="93"/>
      <c r="D5888" s="93"/>
      <c r="F5888" s="93"/>
      <c r="H5888" s="93"/>
      <c r="J5888" s="93"/>
      <c r="L5888" s="93"/>
      <c r="N5888" s="93"/>
      <c r="P5888" s="93"/>
    </row>
    <row r="5889" spans="2:16">
      <c r="B5889" s="93"/>
      <c r="C5889" s="93"/>
      <c r="D5889" s="93"/>
      <c r="F5889" s="93"/>
      <c r="H5889" s="93"/>
      <c r="J5889" s="93"/>
      <c r="L5889" s="93"/>
      <c r="N5889" s="93"/>
      <c r="P5889" s="93"/>
    </row>
    <row r="5890" spans="2:16">
      <c r="B5890" s="93"/>
      <c r="C5890" s="93"/>
      <c r="D5890" s="93"/>
      <c r="F5890" s="93"/>
      <c r="H5890" s="93"/>
      <c r="J5890" s="93"/>
      <c r="L5890" s="93"/>
      <c r="N5890" s="93"/>
      <c r="P5890" s="93"/>
    </row>
    <row r="5891" spans="2:16">
      <c r="B5891" s="93"/>
      <c r="C5891" s="93"/>
      <c r="D5891" s="93"/>
      <c r="F5891" s="93"/>
      <c r="H5891" s="93"/>
      <c r="J5891" s="93"/>
      <c r="L5891" s="93"/>
      <c r="N5891" s="93"/>
      <c r="P5891" s="93"/>
    </row>
    <row r="5892" spans="2:16">
      <c r="B5892" s="93"/>
      <c r="C5892" s="93"/>
      <c r="D5892" s="93"/>
      <c r="F5892" s="93"/>
      <c r="H5892" s="93"/>
      <c r="J5892" s="93"/>
      <c r="L5892" s="93"/>
      <c r="N5892" s="93"/>
      <c r="P5892" s="93"/>
    </row>
    <row r="5893" spans="2:16">
      <c r="B5893" s="93"/>
      <c r="C5893" s="93"/>
      <c r="D5893" s="93"/>
      <c r="F5893" s="93"/>
      <c r="H5893" s="93"/>
      <c r="J5893" s="93"/>
      <c r="L5893" s="93"/>
      <c r="N5893" s="93"/>
      <c r="P5893" s="93"/>
    </row>
    <row r="5894" spans="2:16">
      <c r="B5894" s="93"/>
      <c r="C5894" s="93"/>
      <c r="D5894" s="93"/>
      <c r="F5894" s="93"/>
      <c r="H5894" s="93"/>
      <c r="J5894" s="93"/>
      <c r="L5894" s="93"/>
      <c r="N5894" s="93"/>
      <c r="P5894" s="93"/>
    </row>
    <row r="5895" spans="2:16">
      <c r="B5895" s="93"/>
      <c r="C5895" s="93"/>
      <c r="D5895" s="93"/>
      <c r="F5895" s="93"/>
      <c r="H5895" s="93"/>
      <c r="J5895" s="93"/>
      <c r="L5895" s="93"/>
      <c r="N5895" s="93"/>
      <c r="P5895" s="93"/>
    </row>
    <row r="5896" spans="2:16">
      <c r="B5896" s="93"/>
      <c r="C5896" s="93"/>
      <c r="D5896" s="93"/>
      <c r="F5896" s="93"/>
      <c r="H5896" s="93"/>
      <c r="J5896" s="93"/>
      <c r="L5896" s="93"/>
      <c r="N5896" s="93"/>
      <c r="P5896" s="93"/>
    </row>
    <row r="5897" spans="2:16">
      <c r="B5897" s="93"/>
      <c r="C5897" s="93"/>
      <c r="D5897" s="93"/>
      <c r="F5897" s="93"/>
      <c r="H5897" s="93"/>
      <c r="J5897" s="93"/>
      <c r="L5897" s="93"/>
      <c r="N5897" s="93"/>
      <c r="P5897" s="93"/>
    </row>
    <row r="5898" spans="2:16">
      <c r="B5898" s="93"/>
      <c r="C5898" s="93"/>
      <c r="D5898" s="93"/>
      <c r="F5898" s="93"/>
      <c r="H5898" s="93"/>
      <c r="J5898" s="93"/>
      <c r="L5898" s="93"/>
      <c r="N5898" s="93"/>
      <c r="P5898" s="93"/>
    </row>
    <row r="5899" spans="2:16">
      <c r="B5899" s="93"/>
      <c r="C5899" s="93"/>
      <c r="D5899" s="93"/>
      <c r="F5899" s="93"/>
      <c r="H5899" s="93"/>
      <c r="J5899" s="93"/>
      <c r="L5899" s="93"/>
      <c r="N5899" s="93"/>
      <c r="P5899" s="93"/>
    </row>
    <row r="5900" spans="2:16">
      <c r="B5900" s="93"/>
      <c r="C5900" s="93"/>
      <c r="D5900" s="93"/>
      <c r="F5900" s="93"/>
      <c r="H5900" s="93"/>
      <c r="J5900" s="93"/>
      <c r="L5900" s="93"/>
      <c r="N5900" s="93"/>
      <c r="P5900" s="93"/>
    </row>
    <row r="5901" spans="2:16">
      <c r="B5901" s="93"/>
      <c r="C5901" s="93"/>
      <c r="D5901" s="93"/>
      <c r="F5901" s="93"/>
      <c r="H5901" s="93"/>
      <c r="J5901" s="93"/>
      <c r="L5901" s="93"/>
      <c r="N5901" s="93"/>
      <c r="P5901" s="93"/>
    </row>
    <row r="5902" spans="2:16">
      <c r="B5902" s="93"/>
      <c r="C5902" s="93"/>
      <c r="D5902" s="93"/>
      <c r="F5902" s="93"/>
      <c r="H5902" s="93"/>
      <c r="J5902" s="93"/>
      <c r="L5902" s="93"/>
      <c r="N5902" s="93"/>
      <c r="P5902" s="93"/>
    </row>
    <row r="5903" spans="2:16">
      <c r="B5903" s="93"/>
      <c r="C5903" s="93"/>
      <c r="D5903" s="93"/>
      <c r="F5903" s="93"/>
      <c r="H5903" s="93"/>
      <c r="J5903" s="93"/>
      <c r="L5903" s="93"/>
      <c r="N5903" s="93"/>
      <c r="P5903" s="93"/>
    </row>
    <row r="5904" spans="2:16">
      <c r="B5904" s="93"/>
      <c r="C5904" s="93"/>
      <c r="D5904" s="93"/>
      <c r="F5904" s="93"/>
      <c r="H5904" s="93"/>
      <c r="J5904" s="93"/>
      <c r="L5904" s="93"/>
      <c r="N5904" s="93"/>
      <c r="P5904" s="93"/>
    </row>
    <row r="5905" spans="2:16">
      <c r="B5905" s="93"/>
      <c r="C5905" s="93"/>
      <c r="D5905" s="93"/>
      <c r="F5905" s="93"/>
      <c r="H5905" s="93"/>
      <c r="J5905" s="93"/>
      <c r="L5905" s="93"/>
      <c r="N5905" s="93"/>
      <c r="P5905" s="93"/>
    </row>
    <row r="5906" spans="2:16">
      <c r="B5906" s="93"/>
      <c r="C5906" s="93"/>
      <c r="D5906" s="93"/>
      <c r="F5906" s="93"/>
      <c r="H5906" s="93"/>
      <c r="J5906" s="93"/>
      <c r="L5906" s="93"/>
      <c r="N5906" s="93"/>
      <c r="P5906" s="93"/>
    </row>
    <row r="5907" spans="2:16">
      <c r="B5907" s="93"/>
      <c r="C5907" s="93"/>
      <c r="D5907" s="93"/>
      <c r="F5907" s="93"/>
      <c r="H5907" s="93"/>
      <c r="J5907" s="93"/>
      <c r="L5907" s="93"/>
      <c r="N5907" s="93"/>
      <c r="P5907" s="93"/>
    </row>
    <row r="5908" spans="2:16">
      <c r="B5908" s="93"/>
      <c r="C5908" s="93"/>
      <c r="D5908" s="93"/>
      <c r="F5908" s="93"/>
      <c r="H5908" s="93"/>
      <c r="J5908" s="93"/>
      <c r="L5908" s="93"/>
      <c r="N5908" s="93"/>
      <c r="P5908" s="93"/>
    </row>
    <row r="5909" spans="2:16">
      <c r="B5909" s="93"/>
      <c r="C5909" s="93"/>
      <c r="D5909" s="93"/>
      <c r="F5909" s="93"/>
      <c r="H5909" s="93"/>
      <c r="J5909" s="93"/>
      <c r="L5909" s="93"/>
      <c r="N5909" s="93"/>
      <c r="P5909" s="93"/>
    </row>
    <row r="5910" spans="2:16">
      <c r="B5910" s="93"/>
      <c r="C5910" s="93"/>
      <c r="D5910" s="93"/>
      <c r="F5910" s="93"/>
      <c r="H5910" s="93"/>
      <c r="J5910" s="93"/>
      <c r="L5910" s="93"/>
      <c r="N5910" s="93"/>
      <c r="P5910" s="93"/>
    </row>
    <row r="5911" spans="2:16">
      <c r="B5911" s="93"/>
      <c r="C5911" s="93"/>
      <c r="D5911" s="93"/>
      <c r="F5911" s="93"/>
      <c r="H5911" s="93"/>
      <c r="J5911" s="93"/>
      <c r="L5911" s="93"/>
      <c r="N5911" s="93"/>
      <c r="P5911" s="93"/>
    </row>
    <row r="5912" spans="2:16">
      <c r="B5912" s="93"/>
      <c r="C5912" s="93"/>
      <c r="D5912" s="93"/>
      <c r="F5912" s="93"/>
      <c r="H5912" s="93"/>
      <c r="J5912" s="93"/>
      <c r="L5912" s="93"/>
      <c r="N5912" s="93"/>
      <c r="P5912" s="93"/>
    </row>
    <row r="5913" spans="2:16">
      <c r="B5913" s="93"/>
      <c r="C5913" s="93"/>
      <c r="D5913" s="93"/>
      <c r="F5913" s="93"/>
      <c r="H5913" s="93"/>
      <c r="J5913" s="93"/>
      <c r="L5913" s="93"/>
      <c r="N5913" s="93"/>
      <c r="P5913" s="93"/>
    </row>
    <row r="5914" spans="2:16">
      <c r="B5914" s="93"/>
      <c r="C5914" s="93"/>
      <c r="D5914" s="93"/>
      <c r="F5914" s="93"/>
      <c r="H5914" s="93"/>
      <c r="J5914" s="93"/>
      <c r="L5914" s="93"/>
      <c r="N5914" s="93"/>
      <c r="P5914" s="93"/>
    </row>
    <row r="5915" spans="2:16">
      <c r="B5915" s="93"/>
      <c r="C5915" s="93"/>
      <c r="D5915" s="93"/>
      <c r="F5915" s="93"/>
      <c r="H5915" s="93"/>
      <c r="J5915" s="93"/>
      <c r="L5915" s="93"/>
      <c r="N5915" s="93"/>
      <c r="P5915" s="93"/>
    </row>
    <row r="5916" spans="2:16">
      <c r="B5916" s="93"/>
      <c r="C5916" s="93"/>
      <c r="D5916" s="93"/>
      <c r="F5916" s="93"/>
      <c r="H5916" s="93"/>
      <c r="J5916" s="93"/>
      <c r="L5916" s="93"/>
      <c r="N5916" s="93"/>
      <c r="P5916" s="93"/>
    </row>
    <row r="5917" spans="2:16">
      <c r="B5917" s="93"/>
      <c r="C5917" s="93"/>
      <c r="D5917" s="93"/>
      <c r="F5917" s="93"/>
      <c r="H5917" s="93"/>
      <c r="J5917" s="93"/>
      <c r="L5917" s="93"/>
      <c r="N5917" s="93"/>
      <c r="P5917" s="93"/>
    </row>
    <row r="5918" spans="2:16">
      <c r="B5918" s="93"/>
      <c r="C5918" s="93"/>
      <c r="D5918" s="93"/>
      <c r="F5918" s="93"/>
      <c r="H5918" s="93"/>
      <c r="J5918" s="93"/>
      <c r="L5918" s="93"/>
      <c r="N5918" s="93"/>
      <c r="P5918" s="93"/>
    </row>
    <row r="5919" spans="2:16">
      <c r="B5919" s="93"/>
      <c r="C5919" s="93"/>
      <c r="D5919" s="93"/>
      <c r="F5919" s="93"/>
      <c r="H5919" s="93"/>
      <c r="J5919" s="93"/>
      <c r="L5919" s="93"/>
      <c r="N5919" s="93"/>
      <c r="P5919" s="93"/>
    </row>
    <row r="5920" spans="2:16">
      <c r="B5920" s="93"/>
      <c r="C5920" s="93"/>
      <c r="D5920" s="93"/>
      <c r="F5920" s="93"/>
      <c r="H5920" s="93"/>
      <c r="J5920" s="93"/>
      <c r="L5920" s="93"/>
      <c r="N5920" s="93"/>
      <c r="P5920" s="93"/>
    </row>
    <row r="5921" spans="2:16">
      <c r="B5921" s="93"/>
      <c r="C5921" s="93"/>
      <c r="D5921" s="93"/>
      <c r="F5921" s="93"/>
      <c r="H5921" s="93"/>
      <c r="J5921" s="93"/>
      <c r="L5921" s="93"/>
      <c r="N5921" s="93"/>
      <c r="P5921" s="93"/>
    </row>
    <row r="5922" spans="2:16">
      <c r="B5922" s="93"/>
      <c r="C5922" s="93"/>
      <c r="D5922" s="93"/>
      <c r="F5922" s="93"/>
      <c r="H5922" s="93"/>
      <c r="J5922" s="93"/>
      <c r="L5922" s="93"/>
      <c r="N5922" s="93"/>
      <c r="P5922" s="93"/>
    </row>
    <row r="5923" spans="2:16">
      <c r="B5923" s="93"/>
      <c r="C5923" s="93"/>
      <c r="D5923" s="93"/>
      <c r="F5923" s="93"/>
      <c r="H5923" s="93"/>
      <c r="J5923" s="93"/>
      <c r="L5923" s="93"/>
      <c r="N5923" s="93"/>
      <c r="P5923" s="93"/>
    </row>
    <row r="5924" spans="2:16">
      <c r="B5924" s="93"/>
      <c r="C5924" s="93"/>
      <c r="D5924" s="93"/>
      <c r="F5924" s="93"/>
      <c r="H5924" s="93"/>
      <c r="J5924" s="93"/>
      <c r="L5924" s="93"/>
      <c r="N5924" s="93"/>
      <c r="P5924" s="93"/>
    </row>
    <row r="5925" spans="2:16">
      <c r="B5925" s="93"/>
      <c r="C5925" s="93"/>
      <c r="D5925" s="93"/>
      <c r="F5925" s="93"/>
      <c r="H5925" s="93"/>
      <c r="J5925" s="93"/>
      <c r="L5925" s="93"/>
      <c r="N5925" s="93"/>
      <c r="P5925" s="93"/>
    </row>
    <row r="5926" spans="2:16">
      <c r="B5926" s="93"/>
      <c r="C5926" s="93"/>
      <c r="D5926" s="93"/>
      <c r="F5926" s="93"/>
      <c r="H5926" s="93"/>
      <c r="J5926" s="93"/>
      <c r="L5926" s="93"/>
      <c r="N5926" s="93"/>
      <c r="P5926" s="93"/>
    </row>
    <row r="5927" spans="2:16">
      <c r="B5927" s="93"/>
      <c r="C5927" s="93"/>
      <c r="D5927" s="93"/>
      <c r="F5927" s="93"/>
      <c r="H5927" s="93"/>
      <c r="J5927" s="93"/>
      <c r="L5927" s="93"/>
      <c r="N5927" s="93"/>
      <c r="P5927" s="93"/>
    </row>
    <row r="5928" spans="2:16">
      <c r="B5928" s="93"/>
      <c r="C5928" s="93"/>
      <c r="D5928" s="93"/>
      <c r="F5928" s="93"/>
      <c r="H5928" s="93"/>
      <c r="J5928" s="93"/>
      <c r="L5928" s="93"/>
      <c r="N5928" s="93"/>
      <c r="P5928" s="93"/>
    </row>
    <row r="5929" spans="2:16">
      <c r="B5929" s="93"/>
      <c r="C5929" s="93"/>
      <c r="D5929" s="93"/>
      <c r="F5929" s="93"/>
      <c r="H5929" s="93"/>
      <c r="J5929" s="93"/>
      <c r="L5929" s="93"/>
      <c r="N5929" s="93"/>
      <c r="P5929" s="93"/>
    </row>
    <row r="5930" spans="2:16">
      <c r="B5930" s="93"/>
      <c r="C5930" s="93"/>
      <c r="D5930" s="93"/>
      <c r="F5930" s="93"/>
      <c r="H5930" s="93"/>
      <c r="J5930" s="93"/>
      <c r="L5930" s="93"/>
      <c r="N5930" s="93"/>
      <c r="P5930" s="93"/>
    </row>
    <row r="5931" spans="2:16">
      <c r="B5931" s="93"/>
      <c r="C5931" s="93"/>
      <c r="D5931" s="93"/>
      <c r="F5931" s="93"/>
      <c r="H5931" s="93"/>
      <c r="J5931" s="93"/>
      <c r="L5931" s="93"/>
      <c r="N5931" s="93"/>
      <c r="P5931" s="93"/>
    </row>
    <row r="5932" spans="2:16">
      <c r="B5932" s="93"/>
      <c r="C5932" s="93"/>
      <c r="D5932" s="93"/>
      <c r="F5932" s="93"/>
      <c r="H5932" s="93"/>
      <c r="J5932" s="93"/>
      <c r="L5932" s="93"/>
      <c r="N5932" s="93"/>
      <c r="P5932" s="93"/>
    </row>
    <row r="5933" spans="2:16">
      <c r="B5933" s="93"/>
      <c r="C5933" s="93"/>
      <c r="D5933" s="93"/>
      <c r="F5933" s="93"/>
      <c r="H5933" s="93"/>
      <c r="J5933" s="93"/>
      <c r="L5933" s="93"/>
      <c r="N5933" s="93"/>
      <c r="P5933" s="93"/>
    </row>
    <row r="5934" spans="2:16">
      <c r="B5934" s="93"/>
      <c r="C5934" s="93"/>
      <c r="D5934" s="93"/>
      <c r="F5934" s="93"/>
      <c r="H5934" s="93"/>
      <c r="J5934" s="93"/>
      <c r="L5934" s="93"/>
      <c r="N5934" s="93"/>
      <c r="P5934" s="93"/>
    </row>
    <row r="5935" spans="2:16">
      <c r="B5935" s="93"/>
      <c r="C5935" s="93"/>
      <c r="D5935" s="93"/>
      <c r="F5935" s="93"/>
      <c r="H5935" s="93"/>
      <c r="J5935" s="93"/>
      <c r="L5935" s="93"/>
      <c r="N5935" s="93"/>
      <c r="P5935" s="93"/>
    </row>
    <row r="5936" spans="2:16">
      <c r="B5936" s="93"/>
      <c r="C5936" s="93"/>
      <c r="D5936" s="93"/>
      <c r="F5936" s="93"/>
      <c r="H5936" s="93"/>
      <c r="J5936" s="93"/>
      <c r="L5936" s="93"/>
      <c r="N5936" s="93"/>
      <c r="P5936" s="93"/>
    </row>
    <row r="5937" spans="2:16">
      <c r="B5937" s="93"/>
      <c r="C5937" s="93"/>
      <c r="D5937" s="93"/>
      <c r="F5937" s="93"/>
      <c r="H5937" s="93"/>
      <c r="J5937" s="93"/>
      <c r="L5937" s="93"/>
      <c r="N5937" s="93"/>
      <c r="P5937" s="93"/>
    </row>
    <row r="5938" spans="2:16">
      <c r="B5938" s="93"/>
      <c r="C5938" s="93"/>
      <c r="D5938" s="93"/>
      <c r="F5938" s="93"/>
      <c r="H5938" s="93"/>
      <c r="J5938" s="93"/>
      <c r="L5938" s="93"/>
      <c r="N5938" s="93"/>
      <c r="P5938" s="93"/>
    </row>
    <row r="5939" spans="2:16">
      <c r="B5939" s="93"/>
      <c r="C5939" s="93"/>
      <c r="D5939" s="93"/>
      <c r="F5939" s="93"/>
      <c r="H5939" s="93"/>
      <c r="J5939" s="93"/>
      <c r="L5939" s="93"/>
      <c r="N5939" s="93"/>
      <c r="P5939" s="93"/>
    </row>
    <row r="5940" spans="2:16">
      <c r="B5940" s="93"/>
      <c r="C5940" s="93"/>
      <c r="D5940" s="93"/>
      <c r="F5940" s="93"/>
      <c r="H5940" s="93"/>
      <c r="J5940" s="93"/>
      <c r="L5940" s="93"/>
      <c r="N5940" s="93"/>
      <c r="P5940" s="93"/>
    </row>
    <row r="5941" spans="2:16">
      <c r="B5941" s="93"/>
      <c r="C5941" s="93"/>
      <c r="D5941" s="93"/>
      <c r="F5941" s="93"/>
      <c r="H5941" s="93"/>
      <c r="J5941" s="93"/>
      <c r="L5941" s="93"/>
      <c r="N5941" s="93"/>
      <c r="P5941" s="93"/>
    </row>
    <row r="5942" spans="2:16">
      <c r="B5942" s="93"/>
      <c r="C5942" s="93"/>
      <c r="D5942" s="93"/>
      <c r="F5942" s="93"/>
      <c r="H5942" s="93"/>
      <c r="J5942" s="93"/>
      <c r="L5942" s="93"/>
      <c r="N5942" s="93"/>
      <c r="P5942" s="93"/>
    </row>
    <row r="5943" spans="2:16">
      <c r="B5943" s="93"/>
      <c r="C5943" s="93"/>
      <c r="D5943" s="93"/>
      <c r="F5943" s="93"/>
      <c r="H5943" s="93"/>
      <c r="J5943" s="93"/>
      <c r="L5943" s="93"/>
      <c r="N5943" s="93"/>
      <c r="P5943" s="93"/>
    </row>
    <row r="5944" spans="2:16">
      <c r="B5944" s="93"/>
      <c r="C5944" s="93"/>
      <c r="D5944" s="93"/>
      <c r="F5944" s="93"/>
      <c r="H5944" s="93"/>
      <c r="J5944" s="93"/>
      <c r="L5944" s="93"/>
      <c r="N5944" s="93"/>
      <c r="P5944" s="93"/>
    </row>
    <row r="5945" spans="2:16">
      <c r="B5945" s="93"/>
      <c r="C5945" s="93"/>
      <c r="D5945" s="93"/>
      <c r="F5945" s="93"/>
      <c r="H5945" s="93"/>
      <c r="J5945" s="93"/>
      <c r="L5945" s="93"/>
      <c r="N5945" s="93"/>
      <c r="P5945" s="93"/>
    </row>
    <row r="5946" spans="2:16">
      <c r="B5946" s="93"/>
      <c r="C5946" s="93"/>
      <c r="D5946" s="93"/>
      <c r="F5946" s="93"/>
      <c r="H5946" s="93"/>
      <c r="J5946" s="93"/>
      <c r="L5946" s="93"/>
      <c r="N5946" s="93"/>
      <c r="P5946" s="93"/>
    </row>
    <row r="5947" spans="2:16">
      <c r="B5947" s="93"/>
      <c r="C5947" s="93"/>
      <c r="D5947" s="93"/>
      <c r="F5947" s="93"/>
      <c r="H5947" s="93"/>
      <c r="J5947" s="93"/>
      <c r="L5947" s="93"/>
      <c r="N5947" s="93"/>
      <c r="P5947" s="93"/>
    </row>
    <row r="5948" spans="2:16">
      <c r="B5948" s="93"/>
      <c r="C5948" s="93"/>
      <c r="D5948" s="93"/>
      <c r="F5948" s="93"/>
      <c r="H5948" s="93"/>
      <c r="J5948" s="93"/>
      <c r="L5948" s="93"/>
      <c r="N5948" s="93"/>
      <c r="P5948" s="93"/>
    </row>
    <row r="5949" spans="2:16">
      <c r="B5949" s="93"/>
      <c r="C5949" s="93"/>
      <c r="D5949" s="93"/>
      <c r="F5949" s="93"/>
      <c r="H5949" s="93"/>
      <c r="J5949" s="93"/>
      <c r="L5949" s="93"/>
      <c r="N5949" s="93"/>
      <c r="P5949" s="93"/>
    </row>
    <row r="5950" spans="2:16">
      <c r="B5950" s="93"/>
      <c r="C5950" s="93"/>
      <c r="D5950" s="93"/>
      <c r="F5950" s="93"/>
      <c r="H5950" s="93"/>
      <c r="J5950" s="93"/>
      <c r="L5950" s="93"/>
      <c r="N5950" s="93"/>
      <c r="P5950" s="93"/>
    </row>
    <row r="5951" spans="2:16">
      <c r="B5951" s="93"/>
      <c r="C5951" s="93"/>
      <c r="D5951" s="93"/>
      <c r="F5951" s="93"/>
      <c r="H5951" s="93"/>
      <c r="J5951" s="93"/>
      <c r="L5951" s="93"/>
      <c r="N5951" s="93"/>
      <c r="P5951" s="93"/>
    </row>
    <row r="5952" spans="2:16">
      <c r="B5952" s="93"/>
      <c r="C5952" s="93"/>
      <c r="D5952" s="93"/>
      <c r="F5952" s="93"/>
      <c r="H5952" s="93"/>
      <c r="J5952" s="93"/>
      <c r="L5952" s="93"/>
      <c r="N5952" s="93"/>
      <c r="P5952" s="93"/>
    </row>
    <row r="5953" spans="2:16">
      <c r="B5953" s="93"/>
      <c r="C5953" s="93"/>
      <c r="D5953" s="93"/>
      <c r="F5953" s="93"/>
      <c r="H5953" s="93"/>
      <c r="J5953" s="93"/>
      <c r="L5953" s="93"/>
      <c r="N5953" s="93"/>
      <c r="P5953" s="93"/>
    </row>
    <row r="5954" spans="2:16">
      <c r="B5954" s="93"/>
      <c r="C5954" s="93"/>
      <c r="D5954" s="93"/>
      <c r="F5954" s="93"/>
      <c r="H5954" s="93"/>
      <c r="J5954" s="93"/>
      <c r="L5954" s="93"/>
      <c r="N5954" s="93"/>
      <c r="P5954" s="93"/>
    </row>
    <row r="5955" spans="2:16">
      <c r="B5955" s="93"/>
      <c r="C5955" s="93"/>
      <c r="D5955" s="93"/>
      <c r="F5955" s="93"/>
      <c r="H5955" s="93"/>
      <c r="J5955" s="93"/>
      <c r="L5955" s="93"/>
      <c r="N5955" s="93"/>
      <c r="P5955" s="93"/>
    </row>
    <row r="5956" spans="2:16">
      <c r="B5956" s="93"/>
      <c r="C5956" s="93"/>
      <c r="D5956" s="93"/>
      <c r="F5956" s="93"/>
      <c r="H5956" s="93"/>
      <c r="J5956" s="93"/>
      <c r="L5956" s="93"/>
      <c r="N5956" s="93"/>
      <c r="P5956" s="93"/>
    </row>
    <row r="5957" spans="2:16">
      <c r="B5957" s="93"/>
      <c r="C5957" s="93"/>
      <c r="D5957" s="93"/>
      <c r="F5957" s="93"/>
      <c r="H5957" s="93"/>
      <c r="J5957" s="93"/>
      <c r="L5957" s="93"/>
      <c r="N5957" s="93"/>
      <c r="P5957" s="93"/>
    </row>
    <row r="5958" spans="2:16">
      <c r="B5958" s="93"/>
      <c r="C5958" s="93"/>
      <c r="D5958" s="93"/>
      <c r="F5958" s="93"/>
      <c r="H5958" s="93"/>
      <c r="J5958" s="93"/>
      <c r="L5958" s="93"/>
      <c r="N5958" s="93"/>
      <c r="P5958" s="93"/>
    </row>
    <row r="5959" spans="2:16">
      <c r="B5959" s="93"/>
      <c r="C5959" s="93"/>
      <c r="D5959" s="93"/>
      <c r="F5959" s="93"/>
      <c r="H5959" s="93"/>
      <c r="J5959" s="93"/>
      <c r="L5959" s="93"/>
      <c r="N5959" s="93"/>
      <c r="P5959" s="93"/>
    </row>
    <row r="5960" spans="2:16">
      <c r="B5960" s="93"/>
      <c r="C5960" s="93"/>
      <c r="D5960" s="93"/>
      <c r="F5960" s="93"/>
      <c r="H5960" s="93"/>
      <c r="J5960" s="93"/>
      <c r="L5960" s="93"/>
      <c r="N5960" s="93"/>
      <c r="P5960" s="93"/>
    </row>
    <row r="5961" spans="2:16">
      <c r="B5961" s="93"/>
      <c r="C5961" s="93"/>
      <c r="D5961" s="93"/>
      <c r="F5961" s="93"/>
      <c r="H5961" s="93"/>
      <c r="J5961" s="93"/>
      <c r="L5961" s="93"/>
      <c r="N5961" s="93"/>
      <c r="P5961" s="93"/>
    </row>
    <row r="5962" spans="2:16">
      <c r="B5962" s="93"/>
      <c r="C5962" s="93"/>
      <c r="D5962" s="93"/>
      <c r="F5962" s="93"/>
      <c r="H5962" s="93"/>
      <c r="J5962" s="93"/>
      <c r="L5962" s="93"/>
      <c r="N5962" s="93"/>
      <c r="P5962" s="93"/>
    </row>
    <row r="5963" spans="2:16">
      <c r="B5963" s="93"/>
      <c r="C5963" s="93"/>
      <c r="D5963" s="93"/>
      <c r="F5963" s="93"/>
      <c r="H5963" s="93"/>
      <c r="J5963" s="93"/>
      <c r="L5963" s="93"/>
      <c r="N5963" s="93"/>
      <c r="P5963" s="93"/>
    </row>
    <row r="5964" spans="2:16">
      <c r="B5964" s="93"/>
      <c r="C5964" s="93"/>
      <c r="D5964" s="93"/>
      <c r="F5964" s="93"/>
      <c r="H5964" s="93"/>
      <c r="J5964" s="93"/>
      <c r="L5964" s="93"/>
      <c r="N5964" s="93"/>
      <c r="P5964" s="93"/>
    </row>
    <row r="5965" spans="2:16">
      <c r="B5965" s="93"/>
      <c r="C5965" s="93"/>
      <c r="D5965" s="93"/>
      <c r="F5965" s="93"/>
      <c r="H5965" s="93"/>
      <c r="J5965" s="93"/>
      <c r="L5965" s="93"/>
      <c r="N5965" s="93"/>
      <c r="P5965" s="93"/>
    </row>
    <row r="5966" spans="2:16">
      <c r="B5966" s="93"/>
      <c r="C5966" s="93"/>
      <c r="D5966" s="93"/>
      <c r="F5966" s="93"/>
      <c r="H5966" s="93"/>
      <c r="J5966" s="93"/>
      <c r="L5966" s="93"/>
      <c r="N5966" s="93"/>
      <c r="P5966" s="93"/>
    </row>
    <row r="5967" spans="2:16">
      <c r="B5967" s="93"/>
      <c r="C5967" s="93"/>
      <c r="D5967" s="93"/>
      <c r="F5967" s="93"/>
      <c r="H5967" s="93"/>
      <c r="J5967" s="93"/>
      <c r="L5967" s="93"/>
      <c r="N5967" s="93"/>
      <c r="P5967" s="93"/>
    </row>
    <row r="5968" spans="2:16">
      <c r="B5968" s="93"/>
      <c r="C5968" s="93"/>
      <c r="D5968" s="93"/>
      <c r="F5968" s="93"/>
      <c r="H5968" s="93"/>
      <c r="J5968" s="93"/>
      <c r="L5968" s="93"/>
      <c r="N5968" s="93"/>
      <c r="P5968" s="93"/>
    </row>
    <row r="5969" spans="2:16">
      <c r="B5969" s="93"/>
      <c r="C5969" s="93"/>
      <c r="D5969" s="93"/>
      <c r="F5969" s="93"/>
      <c r="H5969" s="93"/>
      <c r="J5969" s="93"/>
      <c r="L5969" s="93"/>
      <c r="N5969" s="93"/>
      <c r="P5969" s="93"/>
    </row>
    <row r="5970" spans="2:16">
      <c r="B5970" s="93"/>
      <c r="C5970" s="93"/>
      <c r="D5970" s="93"/>
      <c r="F5970" s="93"/>
      <c r="H5970" s="93"/>
      <c r="J5970" s="93"/>
      <c r="L5970" s="93"/>
      <c r="N5970" s="93"/>
      <c r="P5970" s="93"/>
    </row>
    <row r="5971" spans="2:16">
      <c r="B5971" s="93"/>
      <c r="C5971" s="93"/>
      <c r="D5971" s="93"/>
      <c r="F5971" s="93"/>
      <c r="H5971" s="93"/>
      <c r="J5971" s="93"/>
      <c r="L5971" s="93"/>
      <c r="N5971" s="93"/>
      <c r="P5971" s="93"/>
    </row>
    <row r="5972" spans="2:16">
      <c r="B5972" s="93"/>
      <c r="C5972" s="93"/>
      <c r="D5972" s="93"/>
      <c r="F5972" s="93"/>
      <c r="H5972" s="93"/>
      <c r="J5972" s="93"/>
      <c r="L5972" s="93"/>
      <c r="N5972" s="93"/>
      <c r="P5972" s="93"/>
    </row>
    <row r="5973" spans="2:16">
      <c r="B5973" s="93"/>
      <c r="C5973" s="93"/>
      <c r="D5973" s="93"/>
      <c r="F5973" s="93"/>
      <c r="H5973" s="93"/>
      <c r="J5973" s="93"/>
      <c r="L5973" s="93"/>
      <c r="N5973" s="93"/>
      <c r="P5973" s="93"/>
    </row>
    <row r="5974" spans="2:16">
      <c r="B5974" s="93"/>
      <c r="C5974" s="93"/>
      <c r="D5974" s="93"/>
      <c r="F5974" s="93"/>
      <c r="H5974" s="93"/>
      <c r="J5974" s="93"/>
      <c r="L5974" s="93"/>
      <c r="N5974" s="93"/>
      <c r="P5974" s="93"/>
    </row>
    <row r="5975" spans="2:16">
      <c r="B5975" s="93"/>
      <c r="C5975" s="93"/>
      <c r="D5975" s="93"/>
      <c r="F5975" s="93"/>
      <c r="H5975" s="93"/>
      <c r="J5975" s="93"/>
      <c r="L5975" s="93"/>
      <c r="N5975" s="93"/>
      <c r="P5975" s="93"/>
    </row>
    <row r="5976" spans="2:16">
      <c r="B5976" s="93"/>
      <c r="C5976" s="93"/>
      <c r="D5976" s="93"/>
      <c r="F5976" s="93"/>
      <c r="H5976" s="93"/>
      <c r="J5976" s="93"/>
      <c r="L5976" s="93"/>
      <c r="N5976" s="93"/>
      <c r="P5976" s="93"/>
    </row>
    <row r="5977" spans="2:16">
      <c r="B5977" s="93"/>
      <c r="C5977" s="93"/>
      <c r="D5977" s="93"/>
      <c r="F5977" s="93"/>
      <c r="H5977" s="93"/>
      <c r="J5977" s="93"/>
      <c r="L5977" s="93"/>
      <c r="N5977" s="93"/>
      <c r="P5977" s="93"/>
    </row>
    <row r="5978" spans="2:16">
      <c r="B5978" s="93"/>
      <c r="C5978" s="93"/>
      <c r="D5978" s="93"/>
      <c r="F5978" s="93"/>
      <c r="H5978" s="93"/>
      <c r="J5978" s="93"/>
      <c r="L5978" s="93"/>
      <c r="N5978" s="93"/>
      <c r="P5978" s="93"/>
    </row>
    <row r="5979" spans="2:16">
      <c r="B5979" s="93"/>
      <c r="C5979" s="93"/>
      <c r="D5979" s="93"/>
      <c r="F5979" s="93"/>
      <c r="H5979" s="93"/>
      <c r="J5979" s="93"/>
      <c r="L5979" s="93"/>
      <c r="N5979" s="93"/>
      <c r="P5979" s="93"/>
    </row>
    <row r="5980" spans="2:16">
      <c r="B5980" s="93"/>
      <c r="C5980" s="93"/>
      <c r="D5980" s="93"/>
      <c r="F5980" s="93"/>
      <c r="H5980" s="93"/>
      <c r="J5980" s="93"/>
      <c r="L5980" s="93"/>
      <c r="N5980" s="93"/>
      <c r="P5980" s="93"/>
    </row>
    <row r="5981" spans="2:16">
      <c r="B5981" s="93"/>
      <c r="C5981" s="93"/>
      <c r="D5981" s="93"/>
      <c r="F5981" s="93"/>
      <c r="H5981" s="93"/>
      <c r="J5981" s="93"/>
      <c r="L5981" s="93"/>
      <c r="N5981" s="93"/>
      <c r="P5981" s="93"/>
    </row>
    <row r="5982" spans="2:16">
      <c r="B5982" s="93"/>
      <c r="C5982" s="93"/>
      <c r="D5982" s="93"/>
      <c r="F5982" s="93"/>
      <c r="H5982" s="93"/>
      <c r="J5982" s="93"/>
      <c r="L5982" s="93"/>
      <c r="N5982" s="93"/>
      <c r="P5982" s="93"/>
    </row>
    <row r="5983" spans="2:16">
      <c r="B5983" s="93"/>
      <c r="C5983" s="93"/>
      <c r="D5983" s="93"/>
      <c r="F5983" s="93"/>
      <c r="H5983" s="93"/>
      <c r="J5983" s="93"/>
      <c r="L5983" s="93"/>
      <c r="N5983" s="93"/>
      <c r="P5983" s="93"/>
    </row>
    <row r="5984" spans="2:16">
      <c r="B5984" s="93"/>
      <c r="C5984" s="93"/>
      <c r="D5984" s="93"/>
      <c r="F5984" s="93"/>
      <c r="H5984" s="93"/>
      <c r="J5984" s="93"/>
      <c r="L5984" s="93"/>
      <c r="N5984" s="93"/>
      <c r="P5984" s="93"/>
    </row>
    <row r="5985" spans="2:16">
      <c r="B5985" s="93"/>
      <c r="C5985" s="93"/>
      <c r="D5985" s="93"/>
      <c r="F5985" s="93"/>
      <c r="H5985" s="93"/>
      <c r="J5985" s="93"/>
      <c r="L5985" s="93"/>
      <c r="N5985" s="93"/>
      <c r="P5985" s="93"/>
    </row>
    <row r="5986" spans="2:16">
      <c r="B5986" s="93"/>
      <c r="C5986" s="93"/>
      <c r="D5986" s="93"/>
      <c r="F5986" s="93"/>
      <c r="H5986" s="93"/>
      <c r="J5986" s="93"/>
      <c r="L5986" s="93"/>
      <c r="N5986" s="93"/>
      <c r="P5986" s="93"/>
    </row>
    <row r="5987" spans="2:16">
      <c r="B5987" s="93"/>
      <c r="C5987" s="93"/>
      <c r="D5987" s="93"/>
      <c r="F5987" s="93"/>
      <c r="H5987" s="93"/>
      <c r="J5987" s="93"/>
      <c r="L5987" s="93"/>
      <c r="N5987" s="93"/>
      <c r="P5987" s="93"/>
    </row>
    <row r="5988" spans="2:16">
      <c r="B5988" s="93"/>
      <c r="C5988" s="93"/>
      <c r="D5988" s="93"/>
      <c r="F5988" s="93"/>
      <c r="H5988" s="93"/>
      <c r="J5988" s="93"/>
      <c r="L5988" s="93"/>
      <c r="N5988" s="93"/>
      <c r="P5988" s="93"/>
    </row>
    <row r="5989" spans="2:16">
      <c r="B5989" s="93"/>
      <c r="C5989" s="93"/>
      <c r="D5989" s="93"/>
      <c r="F5989" s="93"/>
      <c r="H5989" s="93"/>
      <c r="J5989" s="93"/>
      <c r="L5989" s="93"/>
      <c r="N5989" s="93"/>
      <c r="P5989" s="93"/>
    </row>
    <row r="5990" spans="2:16">
      <c r="B5990" s="93"/>
      <c r="C5990" s="93"/>
      <c r="D5990" s="93"/>
      <c r="F5990" s="93"/>
      <c r="H5990" s="93"/>
      <c r="J5990" s="93"/>
      <c r="L5990" s="93"/>
      <c r="N5990" s="93"/>
      <c r="P5990" s="93"/>
    </row>
    <row r="5991" spans="2:16">
      <c r="B5991" s="93"/>
      <c r="C5991" s="93"/>
      <c r="D5991" s="93"/>
      <c r="F5991" s="93"/>
      <c r="H5991" s="93"/>
      <c r="J5991" s="93"/>
      <c r="L5991" s="93"/>
      <c r="N5991" s="93"/>
      <c r="P5991" s="93"/>
    </row>
    <row r="5992" spans="2:16">
      <c r="B5992" s="93"/>
      <c r="C5992" s="93"/>
      <c r="D5992" s="93"/>
      <c r="F5992" s="93"/>
      <c r="H5992" s="93"/>
      <c r="J5992" s="93"/>
      <c r="L5992" s="93"/>
      <c r="N5992" s="93"/>
      <c r="P5992" s="93"/>
    </row>
    <row r="5993" spans="2:16">
      <c r="B5993" s="93"/>
      <c r="C5993" s="93"/>
      <c r="D5993" s="93"/>
      <c r="F5993" s="93"/>
      <c r="H5993" s="93"/>
      <c r="J5993" s="93"/>
      <c r="L5993" s="93"/>
      <c r="N5993" s="93"/>
      <c r="P5993" s="93"/>
    </row>
    <row r="5994" spans="2:16">
      <c r="B5994" s="93"/>
      <c r="C5994" s="93"/>
      <c r="D5994" s="93"/>
      <c r="F5994" s="93"/>
      <c r="H5994" s="93"/>
      <c r="J5994" s="93"/>
      <c r="L5994" s="93"/>
      <c r="N5994" s="93"/>
      <c r="P5994" s="93"/>
    </row>
    <row r="5995" spans="2:16">
      <c r="B5995" s="93"/>
      <c r="C5995" s="93"/>
      <c r="D5995" s="93"/>
      <c r="F5995" s="93"/>
      <c r="H5995" s="93"/>
      <c r="J5995" s="93"/>
      <c r="L5995" s="93"/>
      <c r="N5995" s="93"/>
      <c r="P5995" s="93"/>
    </row>
    <row r="5996" spans="2:16">
      <c r="B5996" s="93"/>
      <c r="C5996" s="93"/>
      <c r="D5996" s="93"/>
      <c r="F5996" s="93"/>
      <c r="H5996" s="93"/>
      <c r="J5996" s="93"/>
      <c r="L5996" s="93"/>
      <c r="N5996" s="93"/>
      <c r="P5996" s="93"/>
    </row>
    <row r="5997" spans="2:16">
      <c r="B5997" s="93"/>
      <c r="C5997" s="93"/>
      <c r="D5997" s="93"/>
      <c r="F5997" s="93"/>
      <c r="H5997" s="93"/>
      <c r="J5997" s="93"/>
      <c r="L5997" s="93"/>
      <c r="N5997" s="93"/>
      <c r="P5997" s="93"/>
    </row>
    <row r="5998" spans="2:16">
      <c r="B5998" s="93"/>
      <c r="C5998" s="93"/>
      <c r="D5998" s="93"/>
      <c r="F5998" s="93"/>
      <c r="H5998" s="93"/>
      <c r="J5998" s="93"/>
      <c r="L5998" s="93"/>
      <c r="N5998" s="93"/>
      <c r="P5998" s="93"/>
    </row>
    <row r="5999" spans="2:16">
      <c r="B5999" s="93"/>
      <c r="C5999" s="93"/>
      <c r="D5999" s="93"/>
      <c r="F5999" s="93"/>
      <c r="H5999" s="93"/>
      <c r="J5999" s="93"/>
      <c r="L5999" s="93"/>
      <c r="N5999" s="93"/>
      <c r="P5999" s="93"/>
    </row>
    <row r="6000" spans="2:16">
      <c r="B6000" s="93"/>
      <c r="C6000" s="93"/>
      <c r="D6000" s="93"/>
      <c r="F6000" s="93"/>
      <c r="H6000" s="93"/>
      <c r="J6000" s="93"/>
      <c r="L6000" s="93"/>
      <c r="N6000" s="93"/>
      <c r="P6000" s="93"/>
    </row>
    <row r="6001" spans="2:16">
      <c r="B6001" s="93"/>
      <c r="C6001" s="93"/>
      <c r="D6001" s="93"/>
      <c r="F6001" s="93"/>
      <c r="H6001" s="93"/>
      <c r="J6001" s="93"/>
      <c r="L6001" s="93"/>
      <c r="N6001" s="93"/>
      <c r="P6001" s="93"/>
    </row>
    <row r="6002" spans="2:16">
      <c r="B6002" s="93"/>
      <c r="C6002" s="93"/>
      <c r="D6002" s="93"/>
      <c r="F6002" s="93"/>
      <c r="H6002" s="93"/>
      <c r="J6002" s="93"/>
      <c r="L6002" s="93"/>
      <c r="N6002" s="93"/>
      <c r="P6002" s="93"/>
    </row>
    <row r="6003" spans="2:16">
      <c r="B6003" s="93"/>
      <c r="C6003" s="93"/>
      <c r="D6003" s="93"/>
      <c r="F6003" s="93"/>
      <c r="H6003" s="93"/>
      <c r="J6003" s="93"/>
      <c r="L6003" s="93"/>
      <c r="N6003" s="93"/>
      <c r="P6003" s="93"/>
    </row>
    <row r="6004" spans="2:16">
      <c r="B6004" s="93"/>
      <c r="C6004" s="93"/>
      <c r="D6004" s="93"/>
      <c r="F6004" s="93"/>
      <c r="H6004" s="93"/>
      <c r="J6004" s="93"/>
      <c r="L6004" s="93"/>
      <c r="N6004" s="93"/>
      <c r="P6004" s="93"/>
    </row>
    <row r="6005" spans="2:16">
      <c r="B6005" s="93"/>
      <c r="C6005" s="93"/>
      <c r="D6005" s="93"/>
      <c r="F6005" s="93"/>
      <c r="H6005" s="93"/>
      <c r="J6005" s="93"/>
      <c r="L6005" s="93"/>
      <c r="N6005" s="93"/>
      <c r="P6005" s="93"/>
    </row>
    <row r="6006" spans="2:16">
      <c r="B6006" s="93"/>
      <c r="C6006" s="93"/>
      <c r="D6006" s="93"/>
      <c r="F6006" s="93"/>
      <c r="H6006" s="93"/>
      <c r="J6006" s="93"/>
      <c r="L6006" s="93"/>
      <c r="N6006" s="93"/>
      <c r="P6006" s="93"/>
    </row>
    <row r="6007" spans="2:16">
      <c r="B6007" s="93"/>
      <c r="C6007" s="93"/>
      <c r="D6007" s="93"/>
      <c r="F6007" s="93"/>
      <c r="H6007" s="93"/>
      <c r="J6007" s="93"/>
      <c r="L6007" s="93"/>
      <c r="N6007" s="93"/>
      <c r="P6007" s="93"/>
    </row>
    <row r="6008" spans="2:16">
      <c r="B6008" s="93"/>
      <c r="C6008" s="93"/>
      <c r="D6008" s="93"/>
      <c r="F6008" s="93"/>
      <c r="H6008" s="93"/>
      <c r="J6008" s="93"/>
      <c r="L6008" s="93"/>
      <c r="N6008" s="93"/>
      <c r="P6008" s="93"/>
    </row>
    <row r="6009" spans="2:16">
      <c r="B6009" s="93"/>
      <c r="C6009" s="93"/>
      <c r="D6009" s="93"/>
      <c r="F6009" s="93"/>
      <c r="H6009" s="93"/>
      <c r="J6009" s="93"/>
      <c r="L6009" s="93"/>
      <c r="N6009" s="93"/>
      <c r="P6009" s="93"/>
    </row>
    <row r="6010" spans="2:16">
      <c r="B6010" s="93"/>
      <c r="C6010" s="93"/>
      <c r="D6010" s="93"/>
      <c r="F6010" s="93"/>
      <c r="H6010" s="93"/>
      <c r="J6010" s="93"/>
      <c r="L6010" s="93"/>
      <c r="N6010" s="93"/>
      <c r="P6010" s="93"/>
    </row>
    <row r="6011" spans="2:16">
      <c r="B6011" s="93"/>
      <c r="C6011" s="93"/>
      <c r="D6011" s="93"/>
      <c r="F6011" s="93"/>
      <c r="H6011" s="93"/>
      <c r="J6011" s="93"/>
      <c r="L6011" s="93"/>
      <c r="N6011" s="93"/>
      <c r="P6011" s="93"/>
    </row>
    <row r="6012" spans="2:16">
      <c r="B6012" s="93"/>
      <c r="C6012" s="93"/>
      <c r="D6012" s="93"/>
      <c r="F6012" s="93"/>
      <c r="H6012" s="93"/>
      <c r="J6012" s="93"/>
      <c r="L6012" s="93"/>
      <c r="N6012" s="93"/>
      <c r="P6012" s="93"/>
    </row>
    <row r="6013" spans="2:16">
      <c r="B6013" s="93"/>
      <c r="C6013" s="93"/>
      <c r="D6013" s="93"/>
      <c r="F6013" s="93"/>
      <c r="H6013" s="93"/>
      <c r="J6013" s="93"/>
      <c r="L6013" s="93"/>
      <c r="N6013" s="93"/>
      <c r="P6013" s="93"/>
    </row>
    <row r="6014" spans="2:16">
      <c r="B6014" s="93"/>
      <c r="C6014" s="93"/>
      <c r="D6014" s="93"/>
      <c r="F6014" s="93"/>
      <c r="H6014" s="93"/>
      <c r="J6014" s="93"/>
      <c r="L6014" s="93"/>
      <c r="N6014" s="93"/>
      <c r="P6014" s="93"/>
    </row>
    <row r="6015" spans="2:16">
      <c r="B6015" s="93"/>
      <c r="C6015" s="93"/>
      <c r="D6015" s="93"/>
      <c r="F6015" s="93"/>
      <c r="H6015" s="93"/>
      <c r="J6015" s="93"/>
      <c r="L6015" s="93"/>
      <c r="N6015" s="93"/>
      <c r="P6015" s="93"/>
    </row>
    <row r="6016" spans="2:16">
      <c r="B6016" s="93"/>
      <c r="C6016" s="93"/>
      <c r="D6016" s="93"/>
      <c r="F6016" s="93"/>
      <c r="H6016" s="93"/>
      <c r="J6016" s="93"/>
      <c r="L6016" s="93"/>
      <c r="N6016" s="93"/>
      <c r="P6016" s="93"/>
    </row>
    <row r="6017" spans="2:16">
      <c r="B6017" s="93"/>
      <c r="C6017" s="93"/>
      <c r="D6017" s="93"/>
      <c r="F6017" s="93"/>
      <c r="H6017" s="93"/>
      <c r="J6017" s="93"/>
      <c r="L6017" s="93"/>
      <c r="N6017" s="93"/>
      <c r="P6017" s="93"/>
    </row>
    <row r="6018" spans="2:16">
      <c r="B6018" s="93"/>
      <c r="C6018" s="93"/>
      <c r="D6018" s="93"/>
      <c r="F6018" s="93"/>
      <c r="H6018" s="93"/>
      <c r="J6018" s="93"/>
      <c r="L6018" s="93"/>
      <c r="N6018" s="93"/>
      <c r="P6018" s="93"/>
    </row>
    <row r="6019" spans="2:16">
      <c r="B6019" s="93"/>
      <c r="C6019" s="93"/>
      <c r="D6019" s="93"/>
      <c r="F6019" s="93"/>
      <c r="H6019" s="93"/>
      <c r="J6019" s="93"/>
      <c r="L6019" s="93"/>
      <c r="N6019" s="93"/>
      <c r="P6019" s="93"/>
    </row>
    <row r="6020" spans="2:16">
      <c r="B6020" s="93"/>
      <c r="C6020" s="93"/>
      <c r="D6020" s="93"/>
      <c r="F6020" s="93"/>
      <c r="H6020" s="93"/>
      <c r="J6020" s="93"/>
      <c r="L6020" s="93"/>
      <c r="N6020" s="93"/>
      <c r="P6020" s="93"/>
    </row>
    <row r="6021" spans="2:16">
      <c r="B6021" s="93"/>
      <c r="C6021" s="93"/>
      <c r="D6021" s="93"/>
      <c r="F6021" s="93"/>
      <c r="H6021" s="93"/>
      <c r="J6021" s="93"/>
      <c r="L6021" s="93"/>
      <c r="N6021" s="93"/>
      <c r="P6021" s="93"/>
    </row>
    <row r="6022" spans="2:16">
      <c r="B6022" s="93"/>
      <c r="C6022" s="93"/>
      <c r="D6022" s="93"/>
      <c r="F6022" s="93"/>
      <c r="H6022" s="93"/>
      <c r="J6022" s="93"/>
      <c r="L6022" s="93"/>
      <c r="N6022" s="93"/>
      <c r="P6022" s="93"/>
    </row>
    <row r="6023" spans="2:16">
      <c r="B6023" s="93"/>
      <c r="C6023" s="93"/>
      <c r="D6023" s="93"/>
      <c r="F6023" s="93"/>
      <c r="H6023" s="93"/>
      <c r="J6023" s="93"/>
      <c r="L6023" s="93"/>
      <c r="N6023" s="93"/>
      <c r="P6023" s="93"/>
    </row>
    <row r="6024" spans="2:16">
      <c r="B6024" s="93"/>
      <c r="C6024" s="93"/>
      <c r="D6024" s="93"/>
      <c r="F6024" s="93"/>
      <c r="H6024" s="93"/>
      <c r="J6024" s="93"/>
      <c r="L6024" s="93"/>
      <c r="N6024" s="93"/>
      <c r="P6024" s="93"/>
    </row>
    <row r="6025" spans="2:16">
      <c r="B6025" s="93"/>
      <c r="C6025" s="93"/>
      <c r="D6025" s="93"/>
      <c r="F6025" s="93"/>
      <c r="H6025" s="93"/>
      <c r="J6025" s="93"/>
      <c r="L6025" s="93"/>
      <c r="N6025" s="93"/>
      <c r="P6025" s="93"/>
    </row>
    <row r="6026" spans="2:16">
      <c r="B6026" s="93"/>
      <c r="C6026" s="93"/>
      <c r="D6026" s="93"/>
      <c r="F6026" s="93"/>
      <c r="H6026" s="93"/>
      <c r="J6026" s="93"/>
      <c r="L6026" s="93"/>
      <c r="N6026" s="93"/>
      <c r="P6026" s="93"/>
    </row>
    <row r="6027" spans="2:16">
      <c r="B6027" s="93"/>
      <c r="C6027" s="93"/>
      <c r="D6027" s="93"/>
      <c r="F6027" s="93"/>
      <c r="H6027" s="93"/>
      <c r="J6027" s="93"/>
      <c r="L6027" s="93"/>
      <c r="N6027" s="93"/>
      <c r="P6027" s="93"/>
    </row>
    <row r="6028" spans="2:16">
      <c r="B6028" s="93"/>
      <c r="C6028" s="93"/>
      <c r="D6028" s="93"/>
      <c r="F6028" s="93"/>
      <c r="H6028" s="93"/>
      <c r="J6028" s="93"/>
      <c r="L6028" s="93"/>
      <c r="N6028" s="93"/>
      <c r="P6028" s="93"/>
    </row>
    <row r="6029" spans="2:16">
      <c r="B6029" s="93"/>
      <c r="C6029" s="93"/>
      <c r="D6029" s="93"/>
      <c r="F6029" s="93"/>
      <c r="H6029" s="93"/>
      <c r="J6029" s="93"/>
      <c r="L6029" s="93"/>
      <c r="N6029" s="93"/>
      <c r="P6029" s="93"/>
    </row>
    <row r="6030" spans="2:16">
      <c r="B6030" s="93"/>
      <c r="C6030" s="93"/>
      <c r="D6030" s="93"/>
      <c r="F6030" s="93"/>
      <c r="H6030" s="93"/>
      <c r="J6030" s="93"/>
      <c r="L6030" s="93"/>
      <c r="N6030" s="93"/>
      <c r="P6030" s="93"/>
    </row>
    <row r="6031" spans="2:16">
      <c r="B6031" s="93"/>
      <c r="C6031" s="93"/>
      <c r="D6031" s="93"/>
      <c r="F6031" s="93"/>
      <c r="H6031" s="93"/>
      <c r="J6031" s="93"/>
      <c r="L6031" s="93"/>
      <c r="N6031" s="93"/>
      <c r="P6031" s="93"/>
    </row>
    <row r="6032" spans="2:16">
      <c r="B6032" s="93"/>
      <c r="C6032" s="93"/>
      <c r="D6032" s="93"/>
      <c r="F6032" s="93"/>
      <c r="H6032" s="93"/>
      <c r="J6032" s="93"/>
      <c r="L6032" s="93"/>
      <c r="N6032" s="93"/>
      <c r="P6032" s="93"/>
    </row>
    <row r="6033" spans="2:16">
      <c r="B6033" s="93"/>
      <c r="C6033" s="93"/>
      <c r="D6033" s="93"/>
      <c r="F6033" s="93"/>
      <c r="H6033" s="93"/>
      <c r="J6033" s="93"/>
      <c r="L6033" s="93"/>
      <c r="N6033" s="93"/>
      <c r="P6033" s="93"/>
    </row>
    <row r="6034" spans="2:16">
      <c r="B6034" s="93"/>
      <c r="C6034" s="93"/>
      <c r="D6034" s="93"/>
      <c r="F6034" s="93"/>
      <c r="H6034" s="93"/>
      <c r="J6034" s="93"/>
      <c r="L6034" s="93"/>
      <c r="N6034" s="93"/>
      <c r="P6034" s="93"/>
    </row>
    <row r="6035" spans="2:16">
      <c r="B6035" s="93"/>
      <c r="C6035" s="93"/>
      <c r="D6035" s="93"/>
      <c r="F6035" s="93"/>
      <c r="H6035" s="93"/>
      <c r="J6035" s="93"/>
      <c r="L6035" s="93"/>
      <c r="N6035" s="93"/>
      <c r="P6035" s="93"/>
    </row>
    <row r="6036" spans="2:16">
      <c r="B6036" s="93"/>
      <c r="C6036" s="93"/>
      <c r="D6036" s="93"/>
      <c r="F6036" s="93"/>
      <c r="H6036" s="93"/>
      <c r="J6036" s="93"/>
      <c r="L6036" s="93"/>
      <c r="N6036" s="93"/>
      <c r="P6036" s="93"/>
    </row>
    <row r="6037" spans="2:16">
      <c r="B6037" s="93"/>
      <c r="C6037" s="93"/>
      <c r="D6037" s="93"/>
      <c r="F6037" s="93"/>
      <c r="H6037" s="93"/>
      <c r="J6037" s="93"/>
      <c r="L6037" s="93"/>
      <c r="N6037" s="93"/>
      <c r="P6037" s="93"/>
    </row>
    <row r="6038" spans="2:16">
      <c r="B6038" s="93"/>
      <c r="C6038" s="93"/>
      <c r="D6038" s="93"/>
      <c r="F6038" s="93"/>
      <c r="H6038" s="93"/>
      <c r="J6038" s="93"/>
      <c r="L6038" s="93"/>
      <c r="N6038" s="93"/>
      <c r="P6038" s="93"/>
    </row>
    <row r="6039" spans="2:16">
      <c r="B6039" s="93"/>
      <c r="C6039" s="93"/>
      <c r="D6039" s="93"/>
      <c r="F6039" s="93"/>
      <c r="H6039" s="93"/>
      <c r="J6039" s="93"/>
      <c r="L6039" s="93"/>
      <c r="N6039" s="93"/>
      <c r="P6039" s="93"/>
    </row>
    <row r="6040" spans="2:16">
      <c r="B6040" s="93"/>
      <c r="C6040" s="93"/>
      <c r="D6040" s="93"/>
      <c r="F6040" s="93"/>
      <c r="H6040" s="93"/>
      <c r="J6040" s="93"/>
      <c r="L6040" s="93"/>
      <c r="N6040" s="93"/>
      <c r="P6040" s="93"/>
    </row>
    <row r="6041" spans="2:16">
      <c r="B6041" s="93"/>
      <c r="C6041" s="93"/>
      <c r="D6041" s="93"/>
      <c r="F6041" s="93"/>
      <c r="H6041" s="93"/>
      <c r="J6041" s="93"/>
      <c r="L6041" s="93"/>
      <c r="N6041" s="93"/>
      <c r="P6041" s="93"/>
    </row>
    <row r="6042" spans="2:16">
      <c r="B6042" s="93"/>
      <c r="C6042" s="93"/>
      <c r="D6042" s="93"/>
      <c r="F6042" s="93"/>
      <c r="H6042" s="93"/>
      <c r="J6042" s="93"/>
      <c r="L6042" s="93"/>
      <c r="N6042" s="93"/>
      <c r="P6042" s="93"/>
    </row>
    <row r="6043" spans="2:16">
      <c r="B6043" s="93"/>
      <c r="C6043" s="93"/>
      <c r="D6043" s="93"/>
      <c r="F6043" s="93"/>
      <c r="H6043" s="93"/>
      <c r="J6043" s="93"/>
      <c r="L6043" s="93"/>
      <c r="N6043" s="93"/>
      <c r="P6043" s="93"/>
    </row>
    <row r="6044" spans="2:16">
      <c r="B6044" s="93"/>
      <c r="C6044" s="93"/>
      <c r="D6044" s="93"/>
      <c r="F6044" s="93"/>
      <c r="H6044" s="93"/>
      <c r="J6044" s="93"/>
      <c r="L6044" s="93"/>
      <c r="N6044" s="93"/>
      <c r="P6044" s="93"/>
    </row>
    <row r="6045" spans="2:16">
      <c r="B6045" s="93"/>
      <c r="C6045" s="93"/>
      <c r="D6045" s="93"/>
      <c r="F6045" s="93"/>
      <c r="H6045" s="93"/>
      <c r="J6045" s="93"/>
      <c r="L6045" s="93"/>
      <c r="N6045" s="93"/>
      <c r="P6045" s="93"/>
    </row>
    <row r="6046" spans="2:16">
      <c r="B6046" s="93"/>
      <c r="C6046" s="93"/>
      <c r="D6046" s="93"/>
      <c r="F6046" s="93"/>
      <c r="H6046" s="93"/>
      <c r="J6046" s="93"/>
      <c r="L6046" s="93"/>
      <c r="N6046" s="93"/>
      <c r="P6046" s="93"/>
    </row>
    <row r="6047" spans="2:16">
      <c r="B6047" s="93"/>
      <c r="C6047" s="93"/>
      <c r="D6047" s="93"/>
      <c r="F6047" s="93"/>
      <c r="H6047" s="93"/>
      <c r="J6047" s="93"/>
      <c r="L6047" s="93"/>
      <c r="N6047" s="93"/>
      <c r="P6047" s="93"/>
    </row>
    <row r="6048" spans="2:16">
      <c r="B6048" s="93"/>
      <c r="C6048" s="93"/>
      <c r="D6048" s="93"/>
      <c r="F6048" s="93"/>
      <c r="H6048" s="93"/>
      <c r="J6048" s="93"/>
      <c r="L6048" s="93"/>
      <c r="N6048" s="93"/>
      <c r="P6048" s="93"/>
    </row>
    <row r="6049" spans="2:16">
      <c r="B6049" s="93"/>
      <c r="C6049" s="93"/>
      <c r="D6049" s="93"/>
      <c r="F6049" s="93"/>
      <c r="H6049" s="93"/>
      <c r="J6049" s="93"/>
      <c r="L6049" s="93"/>
      <c r="N6049" s="93"/>
      <c r="P6049" s="93"/>
    </row>
    <row r="6050" spans="2:16">
      <c r="B6050" s="93"/>
      <c r="C6050" s="93"/>
      <c r="D6050" s="93"/>
      <c r="F6050" s="93"/>
      <c r="H6050" s="93"/>
      <c r="J6050" s="93"/>
      <c r="L6050" s="93"/>
      <c r="N6050" s="93"/>
      <c r="P6050" s="93"/>
    </row>
    <row r="6051" spans="2:16">
      <c r="B6051" s="93"/>
      <c r="C6051" s="93"/>
      <c r="D6051" s="93"/>
      <c r="F6051" s="93"/>
      <c r="H6051" s="93"/>
      <c r="J6051" s="93"/>
      <c r="L6051" s="93"/>
      <c r="N6051" s="93"/>
      <c r="P6051" s="93"/>
    </row>
    <row r="6052" spans="2:16">
      <c r="B6052" s="93"/>
      <c r="C6052" s="93"/>
      <c r="D6052" s="93"/>
      <c r="F6052" s="93"/>
      <c r="H6052" s="93"/>
      <c r="J6052" s="93"/>
      <c r="L6052" s="93"/>
      <c r="N6052" s="93"/>
      <c r="P6052" s="93"/>
    </row>
    <row r="6053" spans="2:16">
      <c r="B6053" s="93"/>
      <c r="C6053" s="93"/>
      <c r="D6053" s="93"/>
      <c r="F6053" s="93"/>
      <c r="H6053" s="93"/>
      <c r="J6053" s="93"/>
      <c r="L6053" s="93"/>
      <c r="N6053" s="93"/>
      <c r="P6053" s="93"/>
    </row>
    <row r="6054" spans="2:16">
      <c r="B6054" s="93"/>
      <c r="C6054" s="93"/>
      <c r="D6054" s="93"/>
      <c r="F6054" s="93"/>
      <c r="H6054" s="93"/>
      <c r="J6054" s="93"/>
      <c r="L6054" s="93"/>
      <c r="N6054" s="93"/>
      <c r="P6054" s="93"/>
    </row>
    <row r="6055" spans="2:16">
      <c r="B6055" s="93"/>
      <c r="C6055" s="93"/>
      <c r="D6055" s="93"/>
      <c r="F6055" s="93"/>
      <c r="H6055" s="93"/>
      <c r="J6055" s="93"/>
      <c r="L6055" s="93"/>
      <c r="N6055" s="93"/>
      <c r="P6055" s="93"/>
    </row>
    <row r="6056" spans="2:16">
      <c r="B6056" s="93"/>
      <c r="C6056" s="93"/>
      <c r="D6056" s="93"/>
      <c r="F6056" s="93"/>
      <c r="H6056" s="93"/>
      <c r="J6056" s="93"/>
      <c r="L6056" s="93"/>
      <c r="N6056" s="93"/>
      <c r="P6056" s="93"/>
    </row>
    <row r="6057" spans="2:16">
      <c r="B6057" s="93"/>
      <c r="C6057" s="93"/>
      <c r="D6057" s="93"/>
      <c r="F6057" s="93"/>
      <c r="H6057" s="93"/>
      <c r="J6057" s="93"/>
      <c r="L6057" s="93"/>
      <c r="N6057" s="93"/>
      <c r="P6057" s="93"/>
    </row>
    <row r="6058" spans="2:16">
      <c r="B6058" s="93"/>
      <c r="C6058" s="93"/>
      <c r="D6058" s="93"/>
      <c r="F6058" s="93"/>
      <c r="H6058" s="93"/>
      <c r="J6058" s="93"/>
      <c r="L6058" s="93"/>
      <c r="N6058" s="93"/>
      <c r="P6058" s="93"/>
    </row>
    <row r="6059" spans="2:16">
      <c r="B6059" s="93"/>
      <c r="C6059" s="93"/>
      <c r="D6059" s="93"/>
      <c r="F6059" s="93"/>
      <c r="H6059" s="93"/>
      <c r="J6059" s="93"/>
      <c r="L6059" s="93"/>
      <c r="N6059" s="93"/>
      <c r="P6059" s="93"/>
    </row>
    <row r="6060" spans="2:16">
      <c r="B6060" s="93"/>
      <c r="C6060" s="93"/>
      <c r="D6060" s="93"/>
      <c r="F6060" s="93"/>
      <c r="H6060" s="93"/>
      <c r="J6060" s="93"/>
      <c r="L6060" s="93"/>
      <c r="N6060" s="93"/>
      <c r="P6060" s="93"/>
    </row>
    <row r="6061" spans="2:16">
      <c r="B6061" s="93"/>
      <c r="C6061" s="93"/>
      <c r="D6061" s="93"/>
      <c r="F6061" s="93"/>
      <c r="H6061" s="93"/>
      <c r="J6061" s="93"/>
      <c r="L6061" s="93"/>
      <c r="N6061" s="93"/>
      <c r="P6061" s="93"/>
    </row>
    <row r="6062" spans="2:16">
      <c r="B6062" s="93"/>
      <c r="C6062" s="93"/>
      <c r="D6062" s="93"/>
      <c r="F6062" s="93"/>
      <c r="H6062" s="93"/>
      <c r="J6062" s="93"/>
      <c r="L6062" s="93"/>
      <c r="N6062" s="93"/>
      <c r="P6062" s="93"/>
    </row>
    <row r="6063" spans="2:16">
      <c r="B6063" s="93"/>
      <c r="C6063" s="93"/>
      <c r="D6063" s="93"/>
      <c r="F6063" s="93"/>
      <c r="H6063" s="93"/>
      <c r="J6063" s="93"/>
      <c r="L6063" s="93"/>
      <c r="N6063" s="93"/>
      <c r="P6063" s="93"/>
    </row>
    <row r="6064" spans="2:16">
      <c r="B6064" s="93"/>
      <c r="C6064" s="93"/>
      <c r="D6064" s="93"/>
      <c r="F6064" s="93"/>
      <c r="H6064" s="93"/>
      <c r="J6064" s="93"/>
      <c r="L6064" s="93"/>
      <c r="N6064" s="93"/>
      <c r="P6064" s="93"/>
    </row>
    <row r="6065" spans="2:16">
      <c r="B6065" s="93"/>
      <c r="C6065" s="93"/>
      <c r="D6065" s="93"/>
      <c r="F6065" s="93"/>
      <c r="H6065" s="93"/>
      <c r="J6065" s="93"/>
      <c r="L6065" s="93"/>
      <c r="N6065" s="93"/>
      <c r="P6065" s="93"/>
    </row>
    <row r="6066" spans="2:16">
      <c r="B6066" s="93"/>
      <c r="C6066" s="93"/>
      <c r="D6066" s="93"/>
      <c r="F6066" s="93"/>
      <c r="H6066" s="93"/>
      <c r="J6066" s="93"/>
      <c r="L6066" s="93"/>
      <c r="N6066" s="93"/>
      <c r="P6066" s="93"/>
    </row>
    <row r="6067" spans="2:16">
      <c r="B6067" s="93"/>
      <c r="C6067" s="93"/>
      <c r="D6067" s="93"/>
      <c r="F6067" s="93"/>
      <c r="H6067" s="93"/>
      <c r="J6067" s="93"/>
      <c r="L6067" s="93"/>
      <c r="N6067" s="93"/>
      <c r="P6067" s="93"/>
    </row>
    <row r="6068" spans="2:16">
      <c r="B6068" s="93"/>
      <c r="C6068" s="93"/>
      <c r="D6068" s="93"/>
      <c r="F6068" s="93"/>
      <c r="H6068" s="93"/>
      <c r="J6068" s="93"/>
      <c r="L6068" s="93"/>
      <c r="N6068" s="93"/>
      <c r="P6068" s="93"/>
    </row>
    <row r="6069" spans="2:16">
      <c r="B6069" s="93"/>
      <c r="C6069" s="93"/>
      <c r="D6069" s="93"/>
      <c r="F6069" s="93"/>
      <c r="H6069" s="93"/>
      <c r="J6069" s="93"/>
      <c r="L6069" s="93"/>
      <c r="N6069" s="93"/>
      <c r="P6069" s="93"/>
    </row>
    <row r="6070" spans="2:16">
      <c r="B6070" s="93"/>
      <c r="C6070" s="93"/>
      <c r="D6070" s="93"/>
      <c r="F6070" s="93"/>
      <c r="H6070" s="93"/>
      <c r="J6070" s="93"/>
      <c r="L6070" s="93"/>
      <c r="N6070" s="93"/>
      <c r="P6070" s="93"/>
    </row>
    <row r="6071" spans="2:16">
      <c r="B6071" s="93"/>
      <c r="C6071" s="93"/>
      <c r="D6071" s="93"/>
      <c r="F6071" s="93"/>
      <c r="H6071" s="93"/>
      <c r="J6071" s="93"/>
      <c r="L6071" s="93"/>
      <c r="N6071" s="93"/>
      <c r="P6071" s="93"/>
    </row>
    <row r="6072" spans="2:16">
      <c r="B6072" s="93"/>
      <c r="C6072" s="93"/>
      <c r="D6072" s="93"/>
      <c r="F6072" s="93"/>
      <c r="H6072" s="93"/>
      <c r="J6072" s="93"/>
      <c r="L6072" s="93"/>
      <c r="N6072" s="93"/>
      <c r="P6072" s="93"/>
    </row>
    <row r="6073" spans="2:16">
      <c r="B6073" s="93"/>
      <c r="C6073" s="93"/>
      <c r="D6073" s="93"/>
      <c r="F6073" s="93"/>
      <c r="H6073" s="93"/>
      <c r="J6073" s="93"/>
      <c r="L6073" s="93"/>
      <c r="N6073" s="93"/>
      <c r="P6073" s="93"/>
    </row>
    <row r="6074" spans="2:16">
      <c r="B6074" s="93"/>
      <c r="C6074" s="93"/>
      <c r="D6074" s="93"/>
      <c r="F6074" s="93"/>
      <c r="H6074" s="93"/>
      <c r="J6074" s="93"/>
      <c r="L6074" s="93"/>
      <c r="N6074" s="93"/>
      <c r="P6074" s="93"/>
    </row>
    <row r="6075" spans="2:16">
      <c r="B6075" s="93"/>
      <c r="C6075" s="93"/>
      <c r="D6075" s="93"/>
      <c r="F6075" s="93"/>
      <c r="H6075" s="93"/>
      <c r="J6075" s="93"/>
      <c r="L6075" s="93"/>
      <c r="N6075" s="93"/>
      <c r="P6075" s="93"/>
    </row>
    <row r="6076" spans="2:16">
      <c r="B6076" s="93"/>
      <c r="C6076" s="93"/>
      <c r="D6076" s="93"/>
      <c r="F6076" s="93"/>
      <c r="H6076" s="93"/>
      <c r="J6076" s="93"/>
      <c r="L6076" s="93"/>
      <c r="N6076" s="93"/>
      <c r="P6076" s="93"/>
    </row>
    <row r="6077" spans="2:16">
      <c r="B6077" s="93"/>
      <c r="C6077" s="93"/>
      <c r="D6077" s="93"/>
      <c r="F6077" s="93"/>
      <c r="H6077" s="93"/>
      <c r="J6077" s="93"/>
      <c r="L6077" s="93"/>
      <c r="N6077" s="93"/>
      <c r="P6077" s="93"/>
    </row>
    <row r="6078" spans="2:16">
      <c r="B6078" s="93"/>
      <c r="C6078" s="93"/>
      <c r="D6078" s="93"/>
      <c r="F6078" s="93"/>
      <c r="H6078" s="93"/>
      <c r="J6078" s="93"/>
      <c r="L6078" s="93"/>
      <c r="N6078" s="93"/>
      <c r="P6078" s="93"/>
    </row>
    <row r="6079" spans="2:16">
      <c r="B6079" s="93"/>
      <c r="C6079" s="93"/>
      <c r="D6079" s="93"/>
      <c r="F6079" s="93"/>
      <c r="H6079" s="93"/>
      <c r="J6079" s="93"/>
      <c r="L6079" s="93"/>
      <c r="N6079" s="93"/>
      <c r="P6079" s="93"/>
    </row>
    <row r="6080" spans="2:16">
      <c r="B6080" s="93"/>
      <c r="C6080" s="93"/>
      <c r="D6080" s="93"/>
      <c r="F6080" s="93"/>
      <c r="H6080" s="93"/>
      <c r="J6080" s="93"/>
      <c r="L6080" s="93"/>
      <c r="N6080" s="93"/>
      <c r="P6080" s="93"/>
    </row>
    <row r="6081" spans="2:16">
      <c r="B6081" s="93"/>
      <c r="C6081" s="93"/>
      <c r="D6081" s="93"/>
      <c r="F6081" s="93"/>
      <c r="H6081" s="93"/>
      <c r="J6081" s="93"/>
      <c r="L6081" s="93"/>
      <c r="N6081" s="93"/>
      <c r="P6081" s="93"/>
    </row>
    <row r="6082" spans="2:16">
      <c r="B6082" s="93"/>
      <c r="C6082" s="93"/>
      <c r="D6082" s="93"/>
      <c r="F6082" s="93"/>
      <c r="H6082" s="93"/>
      <c r="J6082" s="93"/>
      <c r="L6082" s="93"/>
      <c r="N6082" s="93"/>
      <c r="P6082" s="93"/>
    </row>
    <row r="6083" spans="2:16">
      <c r="B6083" s="93"/>
      <c r="C6083" s="93"/>
      <c r="D6083" s="93"/>
      <c r="F6083" s="93"/>
      <c r="H6083" s="93"/>
      <c r="J6083" s="93"/>
      <c r="L6083" s="93"/>
      <c r="N6083" s="93"/>
      <c r="P6083" s="93"/>
    </row>
    <row r="6084" spans="2:16">
      <c r="B6084" s="93"/>
      <c r="C6084" s="93"/>
      <c r="D6084" s="93"/>
      <c r="F6084" s="93"/>
      <c r="H6084" s="93"/>
      <c r="J6084" s="93"/>
      <c r="L6084" s="93"/>
      <c r="N6084" s="93"/>
      <c r="P6084" s="93"/>
    </row>
    <row r="6085" spans="2:16">
      <c r="B6085" s="93"/>
      <c r="C6085" s="93"/>
      <c r="D6085" s="93"/>
      <c r="F6085" s="93"/>
      <c r="H6085" s="93"/>
      <c r="J6085" s="93"/>
      <c r="L6085" s="93"/>
      <c r="N6085" s="93"/>
      <c r="P6085" s="93"/>
    </row>
    <row r="6086" spans="2:16">
      <c r="B6086" s="93"/>
      <c r="C6086" s="93"/>
      <c r="D6086" s="93"/>
      <c r="F6086" s="93"/>
      <c r="H6086" s="93"/>
      <c r="J6086" s="93"/>
      <c r="L6086" s="93"/>
      <c r="N6086" s="93"/>
      <c r="P6086" s="93"/>
    </row>
    <row r="6087" spans="2:16">
      <c r="B6087" s="93"/>
      <c r="C6087" s="93"/>
      <c r="D6087" s="93"/>
      <c r="F6087" s="93"/>
      <c r="H6087" s="93"/>
      <c r="J6087" s="93"/>
      <c r="L6087" s="93"/>
      <c r="N6087" s="93"/>
      <c r="P6087" s="93"/>
    </row>
    <row r="6088" spans="2:16">
      <c r="B6088" s="93"/>
      <c r="C6088" s="93"/>
      <c r="D6088" s="93"/>
      <c r="F6088" s="93"/>
      <c r="H6088" s="93"/>
      <c r="J6088" s="93"/>
      <c r="L6088" s="93"/>
      <c r="N6088" s="93"/>
      <c r="P6088" s="93"/>
    </row>
    <row r="6089" spans="2:16">
      <c r="B6089" s="93"/>
      <c r="C6089" s="93"/>
      <c r="D6089" s="93"/>
      <c r="F6089" s="93"/>
      <c r="H6089" s="93"/>
      <c r="J6089" s="93"/>
      <c r="L6089" s="93"/>
      <c r="N6089" s="93"/>
      <c r="P6089" s="93"/>
    </row>
    <row r="6090" spans="2:16">
      <c r="B6090" s="93"/>
      <c r="C6090" s="93"/>
      <c r="D6090" s="93"/>
      <c r="F6090" s="93"/>
      <c r="H6090" s="93"/>
      <c r="J6090" s="93"/>
      <c r="L6090" s="93"/>
      <c r="N6090" s="93"/>
      <c r="P6090" s="93"/>
    </row>
    <row r="6091" spans="2:16">
      <c r="B6091" s="93"/>
      <c r="C6091" s="93"/>
      <c r="D6091" s="93"/>
      <c r="F6091" s="93"/>
      <c r="H6091" s="93"/>
      <c r="J6091" s="93"/>
      <c r="L6091" s="93"/>
      <c r="N6091" s="93"/>
      <c r="P6091" s="93"/>
    </row>
    <row r="6092" spans="2:16">
      <c r="B6092" s="93"/>
      <c r="C6092" s="93"/>
      <c r="D6092" s="93"/>
      <c r="F6092" s="93"/>
      <c r="H6092" s="93"/>
      <c r="J6092" s="93"/>
      <c r="L6092" s="93"/>
      <c r="N6092" s="93"/>
      <c r="P6092" s="93"/>
    </row>
    <row r="6093" spans="2:16">
      <c r="B6093" s="93"/>
      <c r="C6093" s="93"/>
      <c r="D6093" s="93"/>
      <c r="F6093" s="93"/>
      <c r="H6093" s="93"/>
      <c r="J6093" s="93"/>
      <c r="L6093" s="93"/>
      <c r="N6093" s="93"/>
      <c r="P6093" s="93"/>
    </row>
    <row r="6094" spans="2:16">
      <c r="B6094" s="93"/>
      <c r="C6094" s="93"/>
      <c r="D6094" s="93"/>
      <c r="F6094" s="93"/>
      <c r="H6094" s="93"/>
      <c r="J6094" s="93"/>
      <c r="L6094" s="93"/>
      <c r="N6094" s="93"/>
      <c r="P6094" s="93"/>
    </row>
    <row r="6095" spans="2:16">
      <c r="B6095" s="93"/>
      <c r="C6095" s="93"/>
      <c r="D6095" s="93"/>
      <c r="F6095" s="93"/>
      <c r="H6095" s="93"/>
      <c r="J6095" s="93"/>
      <c r="L6095" s="93"/>
      <c r="N6095" s="93"/>
      <c r="P6095" s="93"/>
    </row>
    <row r="6096" spans="2:16">
      <c r="B6096" s="93"/>
      <c r="C6096" s="93"/>
      <c r="D6096" s="93"/>
      <c r="F6096" s="93"/>
      <c r="H6096" s="93"/>
      <c r="J6096" s="93"/>
      <c r="L6096" s="93"/>
      <c r="N6096" s="93"/>
      <c r="P6096" s="93"/>
    </row>
    <row r="6097" spans="2:16">
      <c r="B6097" s="93"/>
      <c r="C6097" s="93"/>
      <c r="D6097" s="93"/>
      <c r="F6097" s="93"/>
      <c r="H6097" s="93"/>
      <c r="J6097" s="93"/>
      <c r="L6097" s="93"/>
      <c r="N6097" s="93"/>
      <c r="P6097" s="93"/>
    </row>
    <row r="6098" spans="2:16">
      <c r="B6098" s="93"/>
      <c r="C6098" s="93"/>
      <c r="D6098" s="93"/>
      <c r="F6098" s="93"/>
      <c r="H6098" s="93"/>
      <c r="J6098" s="93"/>
      <c r="L6098" s="93"/>
      <c r="N6098" s="93"/>
      <c r="P6098" s="93"/>
    </row>
    <row r="6099" spans="2:16">
      <c r="B6099" s="93"/>
      <c r="C6099" s="93"/>
      <c r="D6099" s="93"/>
      <c r="F6099" s="93"/>
      <c r="H6099" s="93"/>
      <c r="J6099" s="93"/>
      <c r="L6099" s="93"/>
      <c r="N6099" s="93"/>
      <c r="P6099" s="93"/>
    </row>
    <row r="6100" spans="2:16">
      <c r="B6100" s="93"/>
      <c r="C6100" s="93"/>
      <c r="D6100" s="93"/>
      <c r="F6100" s="93"/>
      <c r="H6100" s="93"/>
      <c r="J6100" s="93"/>
      <c r="L6100" s="93"/>
      <c r="N6100" s="93"/>
      <c r="P6100" s="93"/>
    </row>
    <row r="6101" spans="2:16">
      <c r="B6101" s="93"/>
      <c r="C6101" s="93"/>
      <c r="D6101" s="93"/>
      <c r="F6101" s="93"/>
      <c r="H6101" s="93"/>
      <c r="J6101" s="93"/>
      <c r="L6101" s="93"/>
      <c r="N6101" s="93"/>
      <c r="P6101" s="93"/>
    </row>
    <row r="6102" spans="2:16">
      <c r="B6102" s="93"/>
      <c r="C6102" s="93"/>
      <c r="D6102" s="93"/>
      <c r="F6102" s="93"/>
      <c r="H6102" s="93"/>
      <c r="J6102" s="93"/>
      <c r="L6102" s="93"/>
      <c r="N6102" s="93"/>
      <c r="P6102" s="93"/>
    </row>
    <row r="6103" spans="2:16">
      <c r="B6103" s="93"/>
      <c r="C6103" s="93"/>
      <c r="D6103" s="93"/>
      <c r="F6103" s="93"/>
      <c r="H6103" s="93"/>
      <c r="J6103" s="93"/>
      <c r="L6103" s="93"/>
      <c r="N6103" s="93"/>
      <c r="P6103" s="93"/>
    </row>
    <row r="6104" spans="2:16">
      <c r="B6104" s="93"/>
      <c r="C6104" s="93"/>
      <c r="D6104" s="93"/>
      <c r="F6104" s="93"/>
      <c r="H6104" s="93"/>
      <c r="J6104" s="93"/>
      <c r="L6104" s="93"/>
      <c r="N6104" s="93"/>
      <c r="P6104" s="93"/>
    </row>
    <row r="6105" spans="2:16">
      <c r="B6105" s="93"/>
      <c r="C6105" s="93"/>
      <c r="D6105" s="93"/>
      <c r="F6105" s="93"/>
      <c r="H6105" s="93"/>
      <c r="J6105" s="93"/>
      <c r="L6105" s="93"/>
      <c r="N6105" s="93"/>
      <c r="P6105" s="93"/>
    </row>
    <row r="6106" spans="2:16">
      <c r="B6106" s="93"/>
      <c r="C6106" s="93"/>
      <c r="D6106" s="93"/>
      <c r="F6106" s="93"/>
      <c r="H6106" s="93"/>
      <c r="J6106" s="93"/>
      <c r="L6106" s="93"/>
      <c r="N6106" s="93"/>
      <c r="P6106" s="93"/>
    </row>
    <row r="6107" spans="2:16">
      <c r="B6107" s="93"/>
      <c r="C6107" s="93"/>
      <c r="D6107" s="93"/>
      <c r="F6107" s="93"/>
      <c r="H6107" s="93"/>
      <c r="J6107" s="93"/>
      <c r="L6107" s="93"/>
      <c r="N6107" s="93"/>
      <c r="P6107" s="93"/>
    </row>
    <row r="6108" spans="2:16">
      <c r="B6108" s="93"/>
      <c r="C6108" s="93"/>
      <c r="D6108" s="93"/>
      <c r="F6108" s="93"/>
      <c r="H6108" s="93"/>
      <c r="J6108" s="93"/>
      <c r="L6108" s="93"/>
      <c r="N6108" s="93"/>
      <c r="P6108" s="93"/>
    </row>
    <row r="6109" spans="2:16">
      <c r="B6109" s="93"/>
      <c r="C6109" s="93"/>
      <c r="D6109" s="93"/>
      <c r="F6109" s="93"/>
      <c r="H6109" s="93"/>
      <c r="J6109" s="93"/>
      <c r="L6109" s="93"/>
      <c r="N6109" s="93"/>
      <c r="P6109" s="93"/>
    </row>
    <row r="6110" spans="2:16">
      <c r="B6110" s="93"/>
      <c r="C6110" s="93"/>
      <c r="D6110" s="93"/>
      <c r="F6110" s="93"/>
      <c r="H6110" s="93"/>
      <c r="J6110" s="93"/>
      <c r="L6110" s="93"/>
      <c r="N6110" s="93"/>
      <c r="P6110" s="93"/>
    </row>
    <row r="6111" spans="2:16">
      <c r="B6111" s="93"/>
      <c r="C6111" s="93"/>
      <c r="D6111" s="93"/>
      <c r="F6111" s="93"/>
      <c r="H6111" s="93"/>
      <c r="J6111" s="93"/>
      <c r="L6111" s="93"/>
      <c r="N6111" s="93"/>
      <c r="P6111" s="93"/>
    </row>
    <row r="6112" spans="2:16">
      <c r="B6112" s="93"/>
      <c r="C6112" s="93"/>
      <c r="D6112" s="93"/>
      <c r="F6112" s="93"/>
      <c r="H6112" s="93"/>
      <c r="J6112" s="93"/>
      <c r="L6112" s="93"/>
      <c r="N6112" s="93"/>
      <c r="P6112" s="93"/>
    </row>
    <row r="6113" spans="2:16">
      <c r="B6113" s="93"/>
      <c r="C6113" s="93"/>
      <c r="D6113" s="93"/>
      <c r="F6113" s="93"/>
      <c r="H6113" s="93"/>
      <c r="J6113" s="93"/>
      <c r="L6113" s="93"/>
      <c r="N6113" s="93"/>
      <c r="P6113" s="93"/>
    </row>
    <row r="6114" spans="2:16">
      <c r="B6114" s="93"/>
      <c r="C6114" s="93"/>
      <c r="D6114" s="93"/>
      <c r="F6114" s="93"/>
      <c r="H6114" s="93"/>
      <c r="J6114" s="93"/>
      <c r="L6114" s="93"/>
      <c r="N6114" s="93"/>
      <c r="P6114" s="93"/>
    </row>
    <row r="6115" spans="2:16">
      <c r="B6115" s="93"/>
      <c r="C6115" s="93"/>
      <c r="D6115" s="93"/>
      <c r="F6115" s="93"/>
      <c r="H6115" s="93"/>
      <c r="J6115" s="93"/>
      <c r="L6115" s="93"/>
      <c r="N6115" s="93"/>
      <c r="P6115" s="93"/>
    </row>
    <row r="6116" spans="2:16">
      <c r="B6116" s="93"/>
      <c r="C6116" s="93"/>
      <c r="D6116" s="93"/>
      <c r="F6116" s="93"/>
      <c r="H6116" s="93"/>
      <c r="J6116" s="93"/>
      <c r="L6116" s="93"/>
      <c r="N6116" s="93"/>
      <c r="P6116" s="93"/>
    </row>
    <row r="6117" spans="2:16">
      <c r="B6117" s="93"/>
      <c r="C6117" s="93"/>
      <c r="D6117" s="93"/>
      <c r="F6117" s="93"/>
      <c r="H6117" s="93"/>
      <c r="J6117" s="93"/>
      <c r="L6117" s="93"/>
      <c r="N6117" s="93"/>
      <c r="P6117" s="93"/>
    </row>
    <row r="6118" spans="2:16">
      <c r="B6118" s="93"/>
      <c r="C6118" s="93"/>
      <c r="D6118" s="93"/>
      <c r="F6118" s="93"/>
      <c r="H6118" s="93"/>
      <c r="J6118" s="93"/>
      <c r="L6118" s="93"/>
      <c r="N6118" s="93"/>
      <c r="P6118" s="93"/>
    </row>
    <row r="6119" spans="2:16">
      <c r="B6119" s="93"/>
      <c r="C6119" s="93"/>
      <c r="D6119" s="93"/>
      <c r="F6119" s="93"/>
      <c r="H6119" s="93"/>
      <c r="J6119" s="93"/>
      <c r="L6119" s="93"/>
      <c r="N6119" s="93"/>
      <c r="P6119" s="93"/>
    </row>
    <row r="6120" spans="2:16">
      <c r="B6120" s="93"/>
      <c r="C6120" s="93"/>
      <c r="D6120" s="93"/>
      <c r="F6120" s="93"/>
      <c r="H6120" s="93"/>
      <c r="J6120" s="93"/>
      <c r="L6120" s="93"/>
      <c r="N6120" s="93"/>
      <c r="P6120" s="93"/>
    </row>
    <row r="6121" spans="2:16">
      <c r="B6121" s="93"/>
      <c r="C6121" s="93"/>
      <c r="D6121" s="93"/>
      <c r="F6121" s="93"/>
      <c r="H6121" s="93"/>
      <c r="J6121" s="93"/>
      <c r="L6121" s="93"/>
      <c r="N6121" s="93"/>
      <c r="P6121" s="93"/>
    </row>
    <row r="6122" spans="2:16">
      <c r="B6122" s="93"/>
      <c r="C6122" s="93"/>
      <c r="D6122" s="93"/>
      <c r="F6122" s="93"/>
      <c r="H6122" s="93"/>
      <c r="J6122" s="93"/>
      <c r="L6122" s="93"/>
      <c r="N6122" s="93"/>
      <c r="P6122" s="93"/>
    </row>
    <row r="6123" spans="2:16">
      <c r="B6123" s="93"/>
      <c r="C6123" s="93"/>
      <c r="D6123" s="93"/>
      <c r="F6123" s="93"/>
      <c r="H6123" s="93"/>
      <c r="J6123" s="93"/>
      <c r="L6123" s="93"/>
      <c r="N6123" s="93"/>
      <c r="P6123" s="93"/>
    </row>
    <row r="6124" spans="2:16">
      <c r="B6124" s="93"/>
      <c r="C6124" s="93"/>
      <c r="D6124" s="93"/>
      <c r="F6124" s="93"/>
      <c r="H6124" s="93"/>
      <c r="J6124" s="93"/>
      <c r="L6124" s="93"/>
      <c r="N6124" s="93"/>
      <c r="P6124" s="93"/>
    </row>
    <row r="6125" spans="2:16">
      <c r="B6125" s="93"/>
      <c r="C6125" s="93"/>
      <c r="D6125" s="93"/>
      <c r="F6125" s="93"/>
      <c r="H6125" s="93"/>
      <c r="J6125" s="93"/>
      <c r="L6125" s="93"/>
      <c r="N6125" s="93"/>
      <c r="P6125" s="93"/>
    </row>
    <row r="6126" spans="2:16">
      <c r="B6126" s="93"/>
      <c r="C6126" s="93"/>
      <c r="D6126" s="93"/>
      <c r="F6126" s="93"/>
      <c r="H6126" s="93"/>
      <c r="J6126" s="93"/>
      <c r="L6126" s="93"/>
      <c r="N6126" s="93"/>
      <c r="P6126" s="93"/>
    </row>
    <row r="6127" spans="2:16">
      <c r="B6127" s="93"/>
      <c r="C6127" s="93"/>
      <c r="D6127" s="93"/>
      <c r="F6127" s="93"/>
      <c r="H6127" s="93"/>
      <c r="J6127" s="93"/>
      <c r="L6127" s="93"/>
      <c r="N6127" s="93"/>
      <c r="P6127" s="93"/>
    </row>
    <row r="6128" spans="2:16">
      <c r="B6128" s="93"/>
      <c r="C6128" s="93"/>
      <c r="D6128" s="93"/>
      <c r="F6128" s="93"/>
      <c r="H6128" s="93"/>
      <c r="J6128" s="93"/>
      <c r="L6128" s="93"/>
      <c r="N6128" s="93"/>
      <c r="P6128" s="93"/>
    </row>
    <row r="6129" spans="2:16">
      <c r="B6129" s="93"/>
      <c r="C6129" s="93"/>
      <c r="D6129" s="93"/>
      <c r="F6129" s="93"/>
      <c r="H6129" s="93"/>
      <c r="J6129" s="93"/>
      <c r="L6129" s="93"/>
      <c r="N6129" s="93"/>
      <c r="P6129" s="93"/>
    </row>
    <row r="6130" spans="2:16">
      <c r="B6130" s="93"/>
      <c r="C6130" s="93"/>
      <c r="D6130" s="93"/>
      <c r="F6130" s="93"/>
      <c r="H6130" s="93"/>
      <c r="J6130" s="93"/>
      <c r="L6130" s="93"/>
      <c r="N6130" s="93"/>
      <c r="P6130" s="93"/>
    </row>
    <row r="6131" spans="2:16">
      <c r="B6131" s="93"/>
      <c r="C6131" s="93"/>
      <c r="D6131" s="93"/>
      <c r="F6131" s="93"/>
      <c r="H6131" s="93"/>
      <c r="J6131" s="93"/>
      <c r="L6131" s="93"/>
      <c r="N6131" s="93"/>
      <c r="P6131" s="93"/>
    </row>
    <row r="6132" spans="2:16">
      <c r="B6132" s="93"/>
      <c r="C6132" s="93"/>
      <c r="D6132" s="93"/>
      <c r="F6132" s="93"/>
      <c r="H6132" s="93"/>
      <c r="J6132" s="93"/>
      <c r="L6132" s="93"/>
      <c r="N6132" s="93"/>
      <c r="P6132" s="93"/>
    </row>
    <row r="6133" spans="2:16">
      <c r="B6133" s="93"/>
      <c r="C6133" s="93"/>
      <c r="D6133" s="93"/>
      <c r="F6133" s="93"/>
      <c r="H6133" s="93"/>
      <c r="J6133" s="93"/>
      <c r="L6133" s="93"/>
      <c r="N6133" s="93"/>
      <c r="P6133" s="93"/>
    </row>
    <row r="6134" spans="2:16">
      <c r="B6134" s="93"/>
      <c r="C6134" s="93"/>
      <c r="D6134" s="93"/>
      <c r="F6134" s="93"/>
      <c r="H6134" s="93"/>
      <c r="J6134" s="93"/>
      <c r="L6134" s="93"/>
      <c r="N6134" s="93"/>
      <c r="P6134" s="93"/>
    </row>
    <row r="6135" spans="2:16">
      <c r="B6135" s="93"/>
      <c r="C6135" s="93"/>
      <c r="D6135" s="93"/>
      <c r="F6135" s="93"/>
      <c r="H6135" s="93"/>
      <c r="J6135" s="93"/>
      <c r="L6135" s="93"/>
      <c r="N6135" s="93"/>
      <c r="P6135" s="93"/>
    </row>
    <row r="6136" spans="2:16">
      <c r="B6136" s="93"/>
      <c r="C6136" s="93"/>
      <c r="D6136" s="93"/>
      <c r="F6136" s="93"/>
      <c r="H6136" s="93"/>
      <c r="J6136" s="93"/>
      <c r="L6136" s="93"/>
      <c r="N6136" s="93"/>
      <c r="P6136" s="93"/>
    </row>
    <row r="6137" spans="2:16">
      <c r="B6137" s="93"/>
      <c r="C6137" s="93"/>
      <c r="D6137" s="93"/>
      <c r="F6137" s="93"/>
      <c r="H6137" s="93"/>
      <c r="J6137" s="93"/>
      <c r="L6137" s="93"/>
      <c r="N6137" s="93"/>
      <c r="P6137" s="93"/>
    </row>
    <row r="6138" spans="2:16">
      <c r="B6138" s="93"/>
      <c r="C6138" s="93"/>
      <c r="D6138" s="93"/>
      <c r="F6138" s="93"/>
      <c r="H6138" s="93"/>
      <c r="J6138" s="93"/>
      <c r="L6138" s="93"/>
      <c r="N6138" s="93"/>
      <c r="P6138" s="93"/>
    </row>
    <row r="6139" spans="2:16">
      <c r="B6139" s="93"/>
      <c r="C6139" s="93"/>
      <c r="D6139" s="93"/>
      <c r="F6139" s="93"/>
      <c r="H6139" s="93"/>
      <c r="J6139" s="93"/>
      <c r="L6139" s="93"/>
      <c r="N6139" s="93"/>
      <c r="P6139" s="93"/>
    </row>
    <row r="6140" spans="2:16">
      <c r="B6140" s="93"/>
      <c r="C6140" s="93"/>
      <c r="D6140" s="93"/>
      <c r="F6140" s="93"/>
      <c r="H6140" s="93"/>
      <c r="J6140" s="93"/>
      <c r="L6140" s="93"/>
      <c r="N6140" s="93"/>
      <c r="P6140" s="93"/>
    </row>
    <row r="6141" spans="2:16">
      <c r="B6141" s="93"/>
      <c r="C6141" s="93"/>
      <c r="D6141" s="93"/>
      <c r="F6141" s="93"/>
      <c r="H6141" s="93"/>
      <c r="J6141" s="93"/>
      <c r="L6141" s="93"/>
      <c r="N6141" s="93"/>
      <c r="P6141" s="93"/>
    </row>
    <row r="6142" spans="2:16">
      <c r="B6142" s="93"/>
      <c r="C6142" s="93"/>
      <c r="D6142" s="93"/>
      <c r="F6142" s="93"/>
      <c r="H6142" s="93"/>
      <c r="J6142" s="93"/>
      <c r="L6142" s="93"/>
      <c r="N6142" s="93"/>
      <c r="P6142" s="93"/>
    </row>
    <row r="6143" spans="2:16">
      <c r="B6143" s="93"/>
      <c r="C6143" s="93"/>
      <c r="D6143" s="93"/>
      <c r="F6143" s="93"/>
      <c r="H6143" s="93"/>
      <c r="J6143" s="93"/>
      <c r="L6143" s="93"/>
      <c r="N6143" s="93"/>
      <c r="P6143" s="93"/>
    </row>
    <row r="6144" spans="2:16">
      <c r="B6144" s="93"/>
      <c r="C6144" s="93"/>
      <c r="D6144" s="93"/>
      <c r="F6144" s="93"/>
      <c r="H6144" s="93"/>
      <c r="J6144" s="93"/>
      <c r="L6144" s="93"/>
      <c r="N6144" s="93"/>
      <c r="P6144" s="93"/>
    </row>
    <row r="6145" spans="2:16">
      <c r="B6145" s="93"/>
      <c r="C6145" s="93"/>
      <c r="D6145" s="93"/>
      <c r="F6145" s="93"/>
      <c r="H6145" s="93"/>
      <c r="J6145" s="93"/>
      <c r="L6145" s="93"/>
      <c r="N6145" s="93"/>
      <c r="P6145" s="93"/>
    </row>
    <row r="6146" spans="2:16">
      <c r="B6146" s="93"/>
      <c r="C6146" s="93"/>
      <c r="D6146" s="93"/>
      <c r="F6146" s="93"/>
      <c r="H6146" s="93"/>
      <c r="J6146" s="93"/>
      <c r="L6146" s="93"/>
      <c r="N6146" s="93"/>
      <c r="P6146" s="93"/>
    </row>
    <row r="6147" spans="2:16">
      <c r="B6147" s="93"/>
      <c r="C6147" s="93"/>
      <c r="D6147" s="93"/>
      <c r="F6147" s="93"/>
      <c r="H6147" s="93"/>
      <c r="J6147" s="93"/>
      <c r="L6147" s="93"/>
      <c r="N6147" s="93"/>
      <c r="P6147" s="93"/>
    </row>
    <row r="6148" spans="2:16">
      <c r="B6148" s="93"/>
      <c r="C6148" s="93"/>
      <c r="D6148" s="93"/>
      <c r="F6148" s="93"/>
      <c r="H6148" s="93"/>
      <c r="J6148" s="93"/>
      <c r="L6148" s="93"/>
      <c r="N6148" s="93"/>
      <c r="P6148" s="93"/>
    </row>
    <row r="6149" spans="2:16">
      <c r="B6149" s="93"/>
      <c r="C6149" s="93"/>
      <c r="D6149" s="93"/>
      <c r="F6149" s="93"/>
      <c r="H6149" s="93"/>
      <c r="J6149" s="93"/>
      <c r="L6149" s="93"/>
      <c r="N6149" s="93"/>
      <c r="P6149" s="93"/>
    </row>
    <row r="6150" spans="2:16">
      <c r="B6150" s="93"/>
      <c r="C6150" s="93"/>
      <c r="D6150" s="93"/>
      <c r="F6150" s="93"/>
      <c r="H6150" s="93"/>
      <c r="J6150" s="93"/>
      <c r="L6150" s="93"/>
      <c r="N6150" s="93"/>
      <c r="P6150" s="93"/>
    </row>
    <row r="6151" spans="2:16">
      <c r="B6151" s="93"/>
      <c r="C6151" s="93"/>
      <c r="D6151" s="93"/>
      <c r="F6151" s="93"/>
      <c r="H6151" s="93"/>
      <c r="J6151" s="93"/>
      <c r="L6151" s="93"/>
      <c r="N6151" s="93"/>
      <c r="P6151" s="93"/>
    </row>
    <row r="6152" spans="2:16">
      <c r="B6152" s="93"/>
      <c r="C6152" s="93"/>
      <c r="D6152" s="93"/>
      <c r="F6152" s="93"/>
      <c r="H6152" s="93"/>
      <c r="J6152" s="93"/>
      <c r="L6152" s="93"/>
      <c r="N6152" s="93"/>
      <c r="P6152" s="93"/>
    </row>
    <row r="6153" spans="2:16">
      <c r="B6153" s="93"/>
      <c r="C6153" s="93"/>
      <c r="D6153" s="93"/>
      <c r="F6153" s="93"/>
      <c r="H6153" s="93"/>
      <c r="J6153" s="93"/>
      <c r="L6153" s="93"/>
      <c r="N6153" s="93"/>
      <c r="P6153" s="93"/>
    </row>
    <row r="6154" spans="2:16">
      <c r="B6154" s="93"/>
      <c r="C6154" s="93"/>
      <c r="D6154" s="93"/>
      <c r="F6154" s="93"/>
      <c r="H6154" s="93"/>
      <c r="J6154" s="93"/>
      <c r="L6154" s="93"/>
      <c r="N6154" s="93"/>
      <c r="P6154" s="93"/>
    </row>
    <row r="6155" spans="2:16">
      <c r="B6155" s="93"/>
      <c r="C6155" s="93"/>
      <c r="D6155" s="93"/>
      <c r="F6155" s="93"/>
      <c r="H6155" s="93"/>
      <c r="J6155" s="93"/>
      <c r="L6155" s="93"/>
      <c r="N6155" s="93"/>
      <c r="P6155" s="93"/>
    </row>
    <row r="6156" spans="2:16">
      <c r="B6156" s="93"/>
      <c r="C6156" s="93"/>
      <c r="D6156" s="93"/>
      <c r="F6156" s="93"/>
      <c r="H6156" s="93"/>
      <c r="J6156" s="93"/>
      <c r="L6156" s="93"/>
      <c r="N6156" s="93"/>
      <c r="P6156" s="93"/>
    </row>
    <row r="6157" spans="2:16">
      <c r="B6157" s="93"/>
      <c r="C6157" s="93"/>
      <c r="D6157" s="93"/>
      <c r="F6157" s="93"/>
      <c r="H6157" s="93"/>
      <c r="J6157" s="93"/>
      <c r="L6157" s="93"/>
      <c r="N6157" s="93"/>
      <c r="P6157" s="93"/>
    </row>
    <row r="6158" spans="2:16">
      <c r="B6158" s="93"/>
      <c r="C6158" s="93"/>
      <c r="D6158" s="93"/>
      <c r="F6158" s="93"/>
      <c r="H6158" s="93"/>
      <c r="J6158" s="93"/>
      <c r="L6158" s="93"/>
      <c r="N6158" s="93"/>
      <c r="P6158" s="93"/>
    </row>
    <row r="6159" spans="2:16">
      <c r="B6159" s="93"/>
      <c r="C6159" s="93"/>
      <c r="D6159" s="93"/>
      <c r="F6159" s="93"/>
      <c r="H6159" s="93"/>
      <c r="J6159" s="93"/>
      <c r="L6159" s="93"/>
      <c r="N6159" s="93"/>
      <c r="P6159" s="93"/>
    </row>
    <row r="6160" spans="2:16">
      <c r="B6160" s="93"/>
      <c r="C6160" s="93"/>
      <c r="D6160" s="93"/>
      <c r="F6160" s="93"/>
      <c r="H6160" s="93"/>
      <c r="J6160" s="93"/>
      <c r="L6160" s="93"/>
      <c r="N6160" s="93"/>
      <c r="P6160" s="93"/>
    </row>
    <row r="6161" spans="2:16">
      <c r="B6161" s="93"/>
      <c r="C6161" s="93"/>
      <c r="D6161" s="93"/>
      <c r="F6161" s="93"/>
      <c r="H6161" s="93"/>
      <c r="J6161" s="93"/>
      <c r="L6161" s="93"/>
      <c r="N6161" s="93"/>
      <c r="P6161" s="93"/>
    </row>
    <row r="6162" spans="2:16">
      <c r="B6162" s="93"/>
      <c r="C6162" s="93"/>
      <c r="D6162" s="93"/>
      <c r="F6162" s="93"/>
      <c r="H6162" s="93"/>
      <c r="J6162" s="93"/>
      <c r="L6162" s="93"/>
      <c r="N6162" s="93"/>
      <c r="P6162" s="93"/>
    </row>
    <row r="6163" spans="2:16">
      <c r="B6163" s="93"/>
      <c r="C6163" s="93"/>
      <c r="D6163" s="93"/>
      <c r="F6163" s="93"/>
      <c r="H6163" s="93"/>
      <c r="J6163" s="93"/>
      <c r="L6163" s="93"/>
      <c r="N6163" s="93"/>
      <c r="P6163" s="93"/>
    </row>
    <row r="6164" spans="2:16">
      <c r="B6164" s="93"/>
      <c r="C6164" s="93"/>
      <c r="D6164" s="93"/>
      <c r="F6164" s="93"/>
      <c r="H6164" s="93"/>
      <c r="J6164" s="93"/>
      <c r="L6164" s="93"/>
      <c r="N6164" s="93"/>
      <c r="P6164" s="93"/>
    </row>
    <row r="6165" spans="2:16">
      <c r="B6165" s="93"/>
      <c r="C6165" s="93"/>
      <c r="D6165" s="93"/>
      <c r="F6165" s="93"/>
      <c r="H6165" s="93"/>
      <c r="J6165" s="93"/>
      <c r="L6165" s="93"/>
      <c r="N6165" s="93"/>
      <c r="P6165" s="93"/>
    </row>
    <row r="6166" spans="2:16">
      <c r="B6166" s="93"/>
      <c r="C6166" s="93"/>
      <c r="D6166" s="93"/>
      <c r="F6166" s="93"/>
      <c r="H6166" s="93"/>
      <c r="J6166" s="93"/>
      <c r="L6166" s="93"/>
      <c r="N6166" s="93"/>
      <c r="P6166" s="93"/>
    </row>
    <row r="6167" spans="2:16">
      <c r="B6167" s="93"/>
      <c r="C6167" s="93"/>
      <c r="D6167" s="93"/>
      <c r="F6167" s="93"/>
      <c r="H6167" s="93"/>
      <c r="J6167" s="93"/>
      <c r="L6167" s="93"/>
      <c r="N6167" s="93"/>
      <c r="P6167" s="93"/>
    </row>
    <row r="6168" spans="2:16">
      <c r="B6168" s="93"/>
      <c r="C6168" s="93"/>
      <c r="D6168" s="93"/>
      <c r="F6168" s="93"/>
      <c r="H6168" s="93"/>
      <c r="J6168" s="93"/>
      <c r="L6168" s="93"/>
      <c r="N6168" s="93"/>
      <c r="P6168" s="93"/>
    </row>
    <row r="6169" spans="2:16">
      <c r="B6169" s="93"/>
      <c r="C6169" s="93"/>
      <c r="D6169" s="93"/>
      <c r="F6169" s="93"/>
      <c r="H6169" s="93"/>
      <c r="J6169" s="93"/>
      <c r="L6169" s="93"/>
      <c r="N6169" s="93"/>
      <c r="P6169" s="93"/>
    </row>
    <row r="6170" spans="2:16">
      <c r="B6170" s="93"/>
      <c r="C6170" s="93"/>
      <c r="D6170" s="93"/>
      <c r="F6170" s="93"/>
      <c r="H6170" s="93"/>
      <c r="J6170" s="93"/>
      <c r="L6170" s="93"/>
      <c r="N6170" s="93"/>
      <c r="P6170" s="93"/>
    </row>
    <row r="6171" spans="2:16">
      <c r="B6171" s="93"/>
      <c r="C6171" s="93"/>
      <c r="D6171" s="93"/>
      <c r="F6171" s="93"/>
      <c r="H6171" s="93"/>
      <c r="J6171" s="93"/>
      <c r="L6171" s="93"/>
      <c r="N6171" s="93"/>
      <c r="P6171" s="93"/>
    </row>
    <row r="6172" spans="2:16">
      <c r="B6172" s="93"/>
      <c r="C6172" s="93"/>
      <c r="D6172" s="93"/>
      <c r="F6172" s="93"/>
      <c r="H6172" s="93"/>
      <c r="J6172" s="93"/>
      <c r="L6172" s="93"/>
      <c r="N6172" s="93"/>
      <c r="P6172" s="93"/>
    </row>
    <row r="6173" spans="2:16">
      <c r="B6173" s="93"/>
      <c r="C6173" s="93"/>
      <c r="D6173" s="93"/>
      <c r="F6173" s="93"/>
      <c r="H6173" s="93"/>
      <c r="J6173" s="93"/>
      <c r="L6173" s="93"/>
      <c r="N6173" s="93"/>
      <c r="P6173" s="93"/>
    </row>
    <row r="6174" spans="2:16">
      <c r="B6174" s="93"/>
      <c r="C6174" s="93"/>
      <c r="D6174" s="93"/>
      <c r="F6174" s="93"/>
      <c r="H6174" s="93"/>
      <c r="J6174" s="93"/>
      <c r="L6174" s="93"/>
      <c r="N6174" s="93"/>
      <c r="P6174" s="93"/>
    </row>
    <row r="6175" spans="2:16">
      <c r="B6175" s="93"/>
      <c r="C6175" s="93"/>
      <c r="D6175" s="93"/>
      <c r="F6175" s="93"/>
      <c r="H6175" s="93"/>
      <c r="J6175" s="93"/>
      <c r="L6175" s="93"/>
      <c r="N6175" s="93"/>
      <c r="P6175" s="93"/>
    </row>
    <row r="6176" spans="2:16">
      <c r="B6176" s="93"/>
      <c r="C6176" s="93"/>
      <c r="D6176" s="93"/>
      <c r="F6176" s="93"/>
      <c r="H6176" s="93"/>
      <c r="J6176" s="93"/>
      <c r="L6176" s="93"/>
      <c r="N6176" s="93"/>
      <c r="P6176" s="93"/>
    </row>
    <row r="6177" spans="2:16">
      <c r="B6177" s="93"/>
      <c r="C6177" s="93"/>
      <c r="D6177" s="93"/>
      <c r="F6177" s="93"/>
      <c r="H6177" s="93"/>
      <c r="J6177" s="93"/>
      <c r="L6177" s="93"/>
      <c r="N6177" s="93"/>
      <c r="P6177" s="93"/>
    </row>
    <row r="6178" spans="2:16">
      <c r="B6178" s="93"/>
      <c r="C6178" s="93"/>
      <c r="D6178" s="93"/>
      <c r="F6178" s="93"/>
      <c r="H6178" s="93"/>
      <c r="J6178" s="93"/>
      <c r="L6178" s="93"/>
      <c r="N6178" s="93"/>
      <c r="P6178" s="93"/>
    </row>
    <row r="6179" spans="2:16">
      <c r="B6179" s="93"/>
      <c r="C6179" s="93"/>
      <c r="D6179" s="93"/>
      <c r="F6179" s="93"/>
      <c r="H6179" s="93"/>
      <c r="J6179" s="93"/>
      <c r="L6179" s="93"/>
      <c r="N6179" s="93"/>
      <c r="P6179" s="93"/>
    </row>
    <row r="6180" spans="2:16">
      <c r="B6180" s="93"/>
      <c r="C6180" s="93"/>
      <c r="D6180" s="93"/>
      <c r="F6180" s="93"/>
      <c r="H6180" s="93"/>
      <c r="J6180" s="93"/>
      <c r="L6180" s="93"/>
      <c r="N6180" s="93"/>
      <c r="P6180" s="93"/>
    </row>
    <row r="6181" spans="2:16">
      <c r="B6181" s="93"/>
      <c r="C6181" s="93"/>
      <c r="D6181" s="93"/>
      <c r="F6181" s="93"/>
      <c r="H6181" s="93"/>
      <c r="J6181" s="93"/>
      <c r="L6181" s="93"/>
      <c r="N6181" s="93"/>
      <c r="P6181" s="93"/>
    </row>
    <row r="6182" spans="2:16">
      <c r="B6182" s="93"/>
      <c r="C6182" s="93"/>
      <c r="D6182" s="93"/>
      <c r="F6182" s="93"/>
      <c r="H6182" s="93"/>
      <c r="J6182" s="93"/>
      <c r="L6182" s="93"/>
      <c r="N6182" s="93"/>
      <c r="P6182" s="93"/>
    </row>
    <row r="6183" spans="2:16">
      <c r="B6183" s="93"/>
      <c r="C6183" s="93"/>
      <c r="D6183" s="93"/>
      <c r="F6183" s="93"/>
      <c r="H6183" s="93"/>
      <c r="J6183" s="93"/>
      <c r="L6183" s="93"/>
      <c r="N6183" s="93"/>
      <c r="P6183" s="93"/>
    </row>
    <row r="6184" spans="2:16">
      <c r="B6184" s="93"/>
      <c r="C6184" s="93"/>
      <c r="D6184" s="93"/>
      <c r="F6184" s="93"/>
      <c r="H6184" s="93"/>
      <c r="J6184" s="93"/>
      <c r="L6184" s="93"/>
      <c r="N6184" s="93"/>
      <c r="P6184" s="93"/>
    </row>
    <row r="6185" spans="2:16">
      <c r="B6185" s="93"/>
      <c r="C6185" s="93"/>
      <c r="D6185" s="93"/>
      <c r="F6185" s="93"/>
      <c r="H6185" s="93"/>
      <c r="J6185" s="93"/>
      <c r="L6185" s="93"/>
      <c r="N6185" s="93"/>
      <c r="P6185" s="93"/>
    </row>
    <row r="6186" spans="2:16">
      <c r="B6186" s="93"/>
      <c r="C6186" s="93"/>
      <c r="D6186" s="93"/>
      <c r="F6186" s="93"/>
      <c r="H6186" s="93"/>
      <c r="J6186" s="93"/>
      <c r="L6186" s="93"/>
      <c r="N6186" s="93"/>
      <c r="P6186" s="93"/>
    </row>
    <row r="6187" spans="2:16">
      <c r="B6187" s="93"/>
      <c r="C6187" s="93"/>
      <c r="D6187" s="93"/>
      <c r="F6187" s="93"/>
      <c r="H6187" s="93"/>
      <c r="J6187" s="93"/>
      <c r="L6187" s="93"/>
      <c r="N6187" s="93"/>
      <c r="P6187" s="93"/>
    </row>
    <row r="6188" spans="2:16">
      <c r="B6188" s="93"/>
      <c r="C6188" s="93"/>
      <c r="D6188" s="93"/>
      <c r="F6188" s="93"/>
      <c r="H6188" s="93"/>
      <c r="J6188" s="93"/>
      <c r="L6188" s="93"/>
      <c r="N6188" s="93"/>
      <c r="P6188" s="93"/>
    </row>
    <row r="6189" spans="2:16">
      <c r="B6189" s="93"/>
      <c r="C6189" s="93"/>
      <c r="D6189" s="93"/>
      <c r="F6189" s="93"/>
      <c r="H6189" s="93"/>
      <c r="J6189" s="93"/>
      <c r="L6189" s="93"/>
      <c r="N6189" s="93"/>
      <c r="P6189" s="93"/>
    </row>
    <row r="6190" spans="2:16">
      <c r="B6190" s="93"/>
      <c r="C6190" s="93"/>
      <c r="D6190" s="93"/>
      <c r="F6190" s="93"/>
      <c r="H6190" s="93"/>
      <c r="J6190" s="93"/>
      <c r="L6190" s="93"/>
      <c r="N6190" s="93"/>
      <c r="P6190" s="93"/>
    </row>
    <row r="6191" spans="2:16">
      <c r="B6191" s="93"/>
      <c r="C6191" s="93"/>
      <c r="D6191" s="93"/>
      <c r="F6191" s="93"/>
      <c r="H6191" s="93"/>
      <c r="J6191" s="93"/>
      <c r="L6191" s="93"/>
      <c r="N6191" s="93"/>
      <c r="P6191" s="93"/>
    </row>
    <row r="6192" spans="2:16">
      <c r="B6192" s="93"/>
      <c r="C6192" s="93"/>
      <c r="D6192" s="93"/>
      <c r="F6192" s="93"/>
      <c r="H6192" s="93"/>
      <c r="J6192" s="93"/>
      <c r="L6192" s="93"/>
      <c r="N6192" s="93"/>
      <c r="P6192" s="93"/>
    </row>
    <row r="6193" spans="2:16">
      <c r="B6193" s="93"/>
      <c r="C6193" s="93"/>
      <c r="D6193" s="93"/>
      <c r="F6193" s="93"/>
      <c r="H6193" s="93"/>
      <c r="J6193" s="93"/>
      <c r="L6193" s="93"/>
      <c r="N6193" s="93"/>
      <c r="P6193" s="93"/>
    </row>
    <row r="6194" spans="2:16">
      <c r="B6194" s="93"/>
      <c r="C6194" s="93"/>
      <c r="D6194" s="93"/>
      <c r="F6194" s="93"/>
      <c r="H6194" s="93"/>
      <c r="J6194" s="93"/>
      <c r="L6194" s="93"/>
      <c r="N6194" s="93"/>
      <c r="P6194" s="93"/>
    </row>
    <row r="6195" spans="2:16">
      <c r="B6195" s="93"/>
      <c r="C6195" s="93"/>
      <c r="D6195" s="93"/>
      <c r="F6195" s="93"/>
      <c r="H6195" s="93"/>
      <c r="J6195" s="93"/>
      <c r="L6195" s="93"/>
      <c r="N6195" s="93"/>
      <c r="P6195" s="93"/>
    </row>
    <row r="6196" spans="2:16">
      <c r="B6196" s="93"/>
      <c r="C6196" s="93"/>
      <c r="D6196" s="93"/>
      <c r="F6196" s="93"/>
      <c r="H6196" s="93"/>
      <c r="J6196" s="93"/>
      <c r="L6196" s="93"/>
      <c r="N6196" s="93"/>
      <c r="P6196" s="93"/>
    </row>
    <row r="6197" spans="2:16">
      <c r="B6197" s="93"/>
      <c r="C6197" s="93"/>
      <c r="D6197" s="93"/>
      <c r="F6197" s="93"/>
      <c r="H6197" s="93"/>
      <c r="J6197" s="93"/>
      <c r="L6197" s="93"/>
      <c r="N6197" s="93"/>
      <c r="P6197" s="93"/>
    </row>
    <row r="6198" spans="2:16">
      <c r="B6198" s="93"/>
      <c r="C6198" s="93"/>
      <c r="D6198" s="93"/>
      <c r="F6198" s="93"/>
      <c r="H6198" s="93"/>
      <c r="J6198" s="93"/>
      <c r="L6198" s="93"/>
      <c r="N6198" s="93"/>
      <c r="P6198" s="93"/>
    </row>
    <row r="6199" spans="2:16">
      <c r="B6199" s="93"/>
      <c r="C6199" s="93"/>
      <c r="D6199" s="93"/>
      <c r="F6199" s="93"/>
      <c r="H6199" s="93"/>
      <c r="J6199" s="93"/>
      <c r="L6199" s="93"/>
      <c r="N6199" s="93"/>
      <c r="P6199" s="93"/>
    </row>
    <row r="6200" spans="2:16">
      <c r="B6200" s="93"/>
      <c r="C6200" s="93"/>
      <c r="D6200" s="93"/>
      <c r="F6200" s="93"/>
      <c r="H6200" s="93"/>
      <c r="J6200" s="93"/>
      <c r="L6200" s="93"/>
      <c r="N6200" s="93"/>
      <c r="P6200" s="93"/>
    </row>
    <row r="6201" spans="2:16">
      <c r="B6201" s="93"/>
      <c r="C6201" s="93"/>
      <c r="D6201" s="93"/>
      <c r="F6201" s="93"/>
      <c r="H6201" s="93"/>
      <c r="J6201" s="93"/>
      <c r="L6201" s="93"/>
      <c r="N6201" s="93"/>
      <c r="P6201" s="93"/>
    </row>
    <row r="6202" spans="2:16">
      <c r="B6202" s="93"/>
      <c r="C6202" s="93"/>
      <c r="D6202" s="93"/>
      <c r="F6202" s="93"/>
      <c r="H6202" s="93"/>
      <c r="J6202" s="93"/>
      <c r="L6202" s="93"/>
      <c r="N6202" s="93"/>
      <c r="P6202" s="93"/>
    </row>
    <row r="6203" spans="2:16">
      <c r="B6203" s="93"/>
      <c r="C6203" s="93"/>
      <c r="D6203" s="93"/>
      <c r="F6203" s="93"/>
      <c r="H6203" s="93"/>
      <c r="J6203" s="93"/>
      <c r="L6203" s="93"/>
      <c r="N6203" s="93"/>
      <c r="P6203" s="93"/>
    </row>
    <row r="6204" spans="2:16">
      <c r="B6204" s="93"/>
      <c r="C6204" s="93"/>
      <c r="D6204" s="93"/>
      <c r="F6204" s="93"/>
      <c r="H6204" s="93"/>
      <c r="J6204" s="93"/>
      <c r="L6204" s="93"/>
      <c r="N6204" s="93"/>
      <c r="P6204" s="93"/>
    </row>
    <row r="6205" spans="2:16">
      <c r="B6205" s="93"/>
      <c r="C6205" s="93"/>
      <c r="D6205" s="93"/>
      <c r="F6205" s="93"/>
      <c r="H6205" s="93"/>
      <c r="J6205" s="93"/>
      <c r="L6205" s="93"/>
      <c r="N6205" s="93"/>
      <c r="P6205" s="93"/>
    </row>
    <row r="6206" spans="2:16">
      <c r="B6206" s="93"/>
      <c r="C6206" s="93"/>
      <c r="D6206" s="93"/>
      <c r="F6206" s="93"/>
      <c r="H6206" s="93"/>
      <c r="J6206" s="93"/>
      <c r="L6206" s="93"/>
      <c r="N6206" s="93"/>
      <c r="P6206" s="93"/>
    </row>
    <row r="6207" spans="2:16">
      <c r="B6207" s="93"/>
      <c r="C6207" s="93"/>
      <c r="D6207" s="93"/>
      <c r="F6207" s="93"/>
      <c r="H6207" s="93"/>
      <c r="J6207" s="93"/>
      <c r="L6207" s="93"/>
      <c r="N6207" s="93"/>
      <c r="P6207" s="93"/>
    </row>
    <row r="6208" spans="2:16">
      <c r="B6208" s="93"/>
      <c r="C6208" s="93"/>
      <c r="D6208" s="93"/>
      <c r="F6208" s="93"/>
      <c r="H6208" s="93"/>
      <c r="J6208" s="93"/>
      <c r="L6208" s="93"/>
      <c r="N6208" s="93"/>
      <c r="P6208" s="93"/>
    </row>
    <row r="6209" spans="2:16">
      <c r="B6209" s="93"/>
      <c r="C6209" s="93"/>
      <c r="D6209" s="93"/>
      <c r="F6209" s="93"/>
      <c r="H6209" s="93"/>
      <c r="J6209" s="93"/>
      <c r="L6209" s="93"/>
      <c r="N6209" s="93"/>
      <c r="P6209" s="93"/>
    </row>
    <row r="6210" spans="2:16">
      <c r="B6210" s="93"/>
      <c r="C6210" s="93"/>
      <c r="D6210" s="93"/>
      <c r="F6210" s="93"/>
      <c r="H6210" s="93"/>
      <c r="J6210" s="93"/>
      <c r="L6210" s="93"/>
      <c r="N6210" s="93"/>
      <c r="P6210" s="93"/>
    </row>
    <row r="6211" spans="2:16">
      <c r="B6211" s="93"/>
      <c r="C6211" s="93"/>
      <c r="D6211" s="93"/>
      <c r="F6211" s="93"/>
      <c r="H6211" s="93"/>
      <c r="J6211" s="93"/>
      <c r="L6211" s="93"/>
      <c r="N6211" s="93"/>
      <c r="P6211" s="93"/>
    </row>
    <row r="6212" spans="2:16">
      <c r="B6212" s="93"/>
      <c r="C6212" s="93"/>
      <c r="D6212" s="93"/>
      <c r="F6212" s="93"/>
      <c r="H6212" s="93"/>
      <c r="J6212" s="93"/>
      <c r="L6212" s="93"/>
      <c r="N6212" s="93"/>
      <c r="P6212" s="93"/>
    </row>
    <row r="6213" spans="2:16">
      <c r="B6213" s="93"/>
      <c r="C6213" s="93"/>
      <c r="D6213" s="93"/>
      <c r="F6213" s="93"/>
      <c r="H6213" s="93"/>
      <c r="J6213" s="93"/>
      <c r="L6213" s="93"/>
      <c r="N6213" s="93"/>
      <c r="P6213" s="93"/>
    </row>
    <row r="6214" spans="2:16">
      <c r="B6214" s="93"/>
      <c r="C6214" s="93"/>
      <c r="D6214" s="93"/>
      <c r="F6214" s="93"/>
      <c r="H6214" s="93"/>
      <c r="J6214" s="93"/>
      <c r="L6214" s="93"/>
      <c r="N6214" s="93"/>
      <c r="P6214" s="93"/>
    </row>
    <row r="6215" spans="2:16">
      <c r="B6215" s="93"/>
      <c r="C6215" s="93"/>
      <c r="D6215" s="93"/>
      <c r="F6215" s="93"/>
      <c r="H6215" s="93"/>
      <c r="J6215" s="93"/>
      <c r="L6215" s="93"/>
      <c r="N6215" s="93"/>
      <c r="P6215" s="93"/>
    </row>
    <row r="6216" spans="2:16">
      <c r="B6216" s="93"/>
      <c r="C6216" s="93"/>
      <c r="D6216" s="93"/>
      <c r="F6216" s="93"/>
      <c r="H6216" s="93"/>
      <c r="J6216" s="93"/>
      <c r="L6216" s="93"/>
      <c r="N6216" s="93"/>
      <c r="P6216" s="93"/>
    </row>
    <row r="6217" spans="2:16">
      <c r="B6217" s="93"/>
      <c r="C6217" s="93"/>
      <c r="D6217" s="93"/>
      <c r="F6217" s="93"/>
      <c r="H6217" s="93"/>
      <c r="J6217" s="93"/>
      <c r="L6217" s="93"/>
      <c r="N6217" s="93"/>
      <c r="P6217" s="93"/>
    </row>
    <row r="6218" spans="2:16">
      <c r="B6218" s="93"/>
      <c r="C6218" s="93"/>
      <c r="D6218" s="93"/>
      <c r="F6218" s="93"/>
      <c r="H6218" s="93"/>
      <c r="J6218" s="93"/>
      <c r="L6218" s="93"/>
      <c r="N6218" s="93"/>
      <c r="P6218" s="93"/>
    </row>
    <row r="6219" spans="2:16">
      <c r="B6219" s="93"/>
      <c r="C6219" s="93"/>
      <c r="D6219" s="93"/>
      <c r="F6219" s="93"/>
      <c r="H6219" s="93"/>
      <c r="J6219" s="93"/>
      <c r="L6219" s="93"/>
      <c r="N6219" s="93"/>
      <c r="P6219" s="93"/>
    </row>
    <row r="6220" spans="2:16">
      <c r="B6220" s="93"/>
      <c r="C6220" s="93"/>
      <c r="D6220" s="93"/>
      <c r="F6220" s="93"/>
      <c r="H6220" s="93"/>
      <c r="J6220" s="93"/>
      <c r="L6220" s="93"/>
      <c r="N6220" s="93"/>
      <c r="P6220" s="93"/>
    </row>
    <row r="6221" spans="2:16">
      <c r="B6221" s="93"/>
      <c r="C6221" s="93"/>
      <c r="D6221" s="93"/>
      <c r="F6221" s="93"/>
      <c r="H6221" s="93"/>
      <c r="J6221" s="93"/>
      <c r="L6221" s="93"/>
      <c r="N6221" s="93"/>
      <c r="P6221" s="93"/>
    </row>
    <row r="6222" spans="2:16">
      <c r="B6222" s="93"/>
      <c r="C6222" s="93"/>
      <c r="D6222" s="93"/>
      <c r="F6222" s="93"/>
      <c r="H6222" s="93"/>
      <c r="J6222" s="93"/>
      <c r="L6222" s="93"/>
      <c r="N6222" s="93"/>
      <c r="P6222" s="93"/>
    </row>
    <row r="6223" spans="2:16">
      <c r="B6223" s="93"/>
      <c r="C6223" s="93"/>
      <c r="D6223" s="93"/>
      <c r="F6223" s="93"/>
      <c r="H6223" s="93"/>
      <c r="J6223" s="93"/>
      <c r="L6223" s="93"/>
      <c r="N6223" s="93"/>
      <c r="P6223" s="93"/>
    </row>
    <row r="6224" spans="2:16">
      <c r="B6224" s="93"/>
      <c r="C6224" s="93"/>
      <c r="D6224" s="93"/>
      <c r="F6224" s="93"/>
      <c r="H6224" s="93"/>
      <c r="J6224" s="93"/>
      <c r="L6224" s="93"/>
      <c r="N6224" s="93"/>
      <c r="P6224" s="93"/>
    </row>
    <row r="6225" spans="2:16">
      <c r="B6225" s="93"/>
      <c r="C6225" s="93"/>
      <c r="D6225" s="93"/>
      <c r="F6225" s="93"/>
      <c r="H6225" s="93"/>
      <c r="J6225" s="93"/>
      <c r="L6225" s="93"/>
      <c r="N6225" s="93"/>
      <c r="P6225" s="93"/>
    </row>
    <row r="6226" spans="2:16">
      <c r="B6226" s="93"/>
      <c r="C6226" s="93"/>
      <c r="D6226" s="93"/>
      <c r="F6226" s="93"/>
      <c r="H6226" s="93"/>
      <c r="J6226" s="93"/>
      <c r="L6226" s="93"/>
      <c r="N6226" s="93"/>
      <c r="P6226" s="93"/>
    </row>
    <row r="6227" spans="2:16">
      <c r="B6227" s="93"/>
      <c r="C6227" s="93"/>
      <c r="D6227" s="93"/>
      <c r="F6227" s="93"/>
      <c r="H6227" s="93"/>
      <c r="J6227" s="93"/>
      <c r="L6227" s="93"/>
      <c r="N6227" s="93"/>
      <c r="P6227" s="93"/>
    </row>
    <row r="6228" spans="2:16">
      <c r="B6228" s="93"/>
      <c r="C6228" s="93"/>
      <c r="D6228" s="93"/>
      <c r="F6228" s="93"/>
      <c r="H6228" s="93"/>
      <c r="J6228" s="93"/>
      <c r="L6228" s="93"/>
      <c r="N6228" s="93"/>
      <c r="P6228" s="93"/>
    </row>
    <row r="6229" spans="2:16">
      <c r="B6229" s="93"/>
      <c r="C6229" s="93"/>
      <c r="D6229" s="93"/>
      <c r="F6229" s="93"/>
      <c r="H6229" s="93"/>
      <c r="J6229" s="93"/>
      <c r="L6229" s="93"/>
      <c r="N6229" s="93"/>
      <c r="P6229" s="93"/>
    </row>
    <row r="6230" spans="2:16">
      <c r="B6230" s="93"/>
      <c r="C6230" s="93"/>
      <c r="D6230" s="93"/>
      <c r="F6230" s="93"/>
      <c r="H6230" s="93"/>
      <c r="J6230" s="93"/>
      <c r="L6230" s="93"/>
      <c r="N6230" s="93"/>
      <c r="P6230" s="93"/>
    </row>
    <row r="6231" spans="2:16">
      <c r="B6231" s="93"/>
      <c r="C6231" s="93"/>
      <c r="D6231" s="93"/>
      <c r="F6231" s="93"/>
      <c r="H6231" s="93"/>
      <c r="J6231" s="93"/>
      <c r="L6231" s="93"/>
      <c r="N6231" s="93"/>
      <c r="P6231" s="93"/>
    </row>
    <row r="6232" spans="2:16">
      <c r="B6232" s="93"/>
      <c r="C6232" s="93"/>
      <c r="D6232" s="93"/>
      <c r="F6232" s="93"/>
      <c r="H6232" s="93"/>
      <c r="J6232" s="93"/>
      <c r="L6232" s="93"/>
      <c r="N6232" s="93"/>
      <c r="P6232" s="93"/>
    </row>
    <row r="6233" spans="2:16">
      <c r="B6233" s="93"/>
      <c r="C6233" s="93"/>
      <c r="D6233" s="93"/>
      <c r="F6233" s="93"/>
      <c r="H6233" s="93"/>
      <c r="J6233" s="93"/>
      <c r="L6233" s="93"/>
      <c r="N6233" s="93"/>
      <c r="P6233" s="93"/>
    </row>
    <row r="6234" spans="2:16">
      <c r="B6234" s="93"/>
      <c r="C6234" s="93"/>
      <c r="D6234" s="93"/>
      <c r="F6234" s="93"/>
      <c r="H6234" s="93"/>
      <c r="J6234" s="93"/>
      <c r="L6234" s="93"/>
      <c r="N6234" s="93"/>
      <c r="P6234" s="93"/>
    </row>
    <row r="6235" spans="2:16">
      <c r="B6235" s="93"/>
      <c r="C6235" s="93"/>
      <c r="D6235" s="93"/>
      <c r="F6235" s="93"/>
      <c r="H6235" s="93"/>
      <c r="J6235" s="93"/>
      <c r="L6235" s="93"/>
      <c r="N6235" s="93"/>
      <c r="P6235" s="93"/>
    </row>
    <row r="6236" spans="2:16">
      <c r="B6236" s="93"/>
      <c r="C6236" s="93"/>
      <c r="D6236" s="93"/>
      <c r="F6236" s="93"/>
      <c r="H6236" s="93"/>
      <c r="J6236" s="93"/>
      <c r="L6236" s="93"/>
      <c r="N6236" s="93"/>
      <c r="P6236" s="93"/>
    </row>
    <row r="6237" spans="2:16">
      <c r="B6237" s="93"/>
      <c r="C6237" s="93"/>
      <c r="D6237" s="93"/>
      <c r="F6237" s="93"/>
      <c r="H6237" s="93"/>
      <c r="J6237" s="93"/>
      <c r="L6237" s="93"/>
      <c r="N6237" s="93"/>
      <c r="P6237" s="93"/>
    </row>
    <row r="6238" spans="2:16">
      <c r="B6238" s="93"/>
      <c r="C6238" s="93"/>
      <c r="D6238" s="93"/>
      <c r="F6238" s="93"/>
      <c r="H6238" s="93"/>
      <c r="J6238" s="93"/>
      <c r="L6238" s="93"/>
      <c r="N6238" s="93"/>
      <c r="P6238" s="93"/>
    </row>
    <row r="6239" spans="2:16">
      <c r="B6239" s="93"/>
      <c r="C6239" s="93"/>
      <c r="D6239" s="93"/>
      <c r="F6239" s="93"/>
      <c r="H6239" s="93"/>
      <c r="J6239" s="93"/>
      <c r="L6239" s="93"/>
      <c r="N6239" s="93"/>
      <c r="P6239" s="93"/>
    </row>
    <row r="6240" spans="2:16">
      <c r="B6240" s="93"/>
      <c r="C6240" s="93"/>
      <c r="D6240" s="93"/>
      <c r="F6240" s="93"/>
      <c r="H6240" s="93"/>
      <c r="J6240" s="93"/>
      <c r="L6240" s="93"/>
      <c r="N6240" s="93"/>
      <c r="P6240" s="93"/>
    </row>
    <row r="6241" spans="2:16">
      <c r="B6241" s="93"/>
      <c r="C6241" s="93"/>
      <c r="D6241" s="93"/>
      <c r="F6241" s="93"/>
      <c r="H6241" s="93"/>
      <c r="J6241" s="93"/>
      <c r="L6241" s="93"/>
      <c r="N6241" s="93"/>
      <c r="P6241" s="93"/>
    </row>
    <row r="6242" spans="2:16">
      <c r="B6242" s="93"/>
      <c r="C6242" s="93"/>
      <c r="D6242" s="93"/>
      <c r="F6242" s="93"/>
      <c r="H6242" s="93"/>
      <c r="J6242" s="93"/>
      <c r="L6242" s="93"/>
      <c r="N6242" s="93"/>
      <c r="P6242" s="93"/>
    </row>
    <row r="6243" spans="2:16">
      <c r="B6243" s="93"/>
      <c r="C6243" s="93"/>
      <c r="D6243" s="93"/>
      <c r="F6243" s="93"/>
      <c r="H6243" s="93"/>
      <c r="J6243" s="93"/>
      <c r="L6243" s="93"/>
      <c r="N6243" s="93"/>
      <c r="P6243" s="93"/>
    </row>
    <row r="6244" spans="2:16">
      <c r="B6244" s="93"/>
      <c r="C6244" s="93"/>
      <c r="D6244" s="93"/>
      <c r="F6244" s="93"/>
      <c r="H6244" s="93"/>
      <c r="J6244" s="93"/>
      <c r="L6244" s="93"/>
      <c r="N6244" s="93"/>
      <c r="P6244" s="93"/>
    </row>
    <row r="6245" spans="2:16">
      <c r="B6245" s="93"/>
      <c r="C6245" s="93"/>
      <c r="D6245" s="93"/>
      <c r="F6245" s="93"/>
      <c r="H6245" s="93"/>
      <c r="J6245" s="93"/>
      <c r="L6245" s="93"/>
      <c r="N6245" s="93"/>
      <c r="P6245" s="93"/>
    </row>
    <row r="6246" spans="2:16">
      <c r="B6246" s="93"/>
      <c r="C6246" s="93"/>
      <c r="D6246" s="93"/>
      <c r="F6246" s="93"/>
      <c r="H6246" s="93"/>
      <c r="J6246" s="93"/>
      <c r="L6246" s="93"/>
      <c r="N6246" s="93"/>
      <c r="P6246" s="93"/>
    </row>
    <row r="6247" spans="2:16">
      <c r="B6247" s="93"/>
      <c r="C6247" s="93"/>
      <c r="D6247" s="93"/>
      <c r="F6247" s="93"/>
      <c r="H6247" s="93"/>
      <c r="J6247" s="93"/>
      <c r="L6247" s="93"/>
      <c r="N6247" s="93"/>
      <c r="P6247" s="93"/>
    </row>
    <row r="6248" spans="2:16">
      <c r="B6248" s="93"/>
      <c r="C6248" s="93"/>
      <c r="D6248" s="93"/>
      <c r="F6248" s="93"/>
      <c r="H6248" s="93"/>
      <c r="J6248" s="93"/>
      <c r="L6248" s="93"/>
      <c r="N6248" s="93"/>
      <c r="P6248" s="93"/>
    </row>
    <row r="6249" spans="2:16">
      <c r="B6249" s="93"/>
      <c r="C6249" s="93"/>
      <c r="D6249" s="93"/>
      <c r="F6249" s="93"/>
      <c r="H6249" s="93"/>
      <c r="J6249" s="93"/>
      <c r="L6249" s="93"/>
      <c r="N6249" s="93"/>
      <c r="P6249" s="93"/>
    </row>
    <row r="6250" spans="2:16">
      <c r="B6250" s="93"/>
      <c r="C6250" s="93"/>
      <c r="D6250" s="93"/>
      <c r="F6250" s="93"/>
      <c r="H6250" s="93"/>
      <c r="J6250" s="93"/>
      <c r="L6250" s="93"/>
      <c r="N6250" s="93"/>
      <c r="P6250" s="93"/>
    </row>
    <row r="6251" spans="2:16">
      <c r="B6251" s="93"/>
      <c r="C6251" s="93"/>
      <c r="D6251" s="93"/>
      <c r="F6251" s="93"/>
      <c r="H6251" s="93"/>
      <c r="J6251" s="93"/>
      <c r="L6251" s="93"/>
      <c r="N6251" s="93"/>
      <c r="P6251" s="93"/>
    </row>
    <row r="6252" spans="2:16">
      <c r="B6252" s="93"/>
      <c r="C6252" s="93"/>
      <c r="D6252" s="93"/>
      <c r="F6252" s="93"/>
      <c r="H6252" s="93"/>
      <c r="J6252" s="93"/>
      <c r="L6252" s="93"/>
      <c r="N6252" s="93"/>
      <c r="P6252" s="93"/>
    </row>
    <row r="6253" spans="2:16">
      <c r="B6253" s="93"/>
      <c r="C6253" s="93"/>
      <c r="D6253" s="93"/>
      <c r="F6253" s="93"/>
      <c r="H6253" s="93"/>
      <c r="J6253" s="93"/>
      <c r="L6253" s="93"/>
      <c r="N6253" s="93"/>
      <c r="P6253" s="93"/>
    </row>
    <row r="6254" spans="2:16">
      <c r="B6254" s="93"/>
      <c r="C6254" s="93"/>
      <c r="D6254" s="93"/>
      <c r="F6254" s="93"/>
      <c r="H6254" s="93"/>
      <c r="J6254" s="93"/>
      <c r="L6254" s="93"/>
      <c r="N6254" s="93"/>
      <c r="P6254" s="93"/>
    </row>
    <row r="6255" spans="2:16">
      <c r="B6255" s="93"/>
      <c r="C6255" s="93"/>
      <c r="D6255" s="93"/>
      <c r="F6255" s="93"/>
      <c r="H6255" s="93"/>
      <c r="J6255" s="93"/>
      <c r="L6255" s="93"/>
      <c r="N6255" s="93"/>
      <c r="P6255" s="93"/>
    </row>
    <row r="6256" spans="2:16">
      <c r="B6256" s="93"/>
      <c r="C6256" s="93"/>
      <c r="D6256" s="93"/>
      <c r="F6256" s="93"/>
      <c r="H6256" s="93"/>
      <c r="J6256" s="93"/>
      <c r="L6256" s="93"/>
      <c r="N6256" s="93"/>
      <c r="P6256" s="93"/>
    </row>
    <row r="6257" spans="2:16">
      <c r="B6257" s="93"/>
      <c r="C6257" s="93"/>
      <c r="D6257" s="93"/>
      <c r="F6257" s="93"/>
      <c r="H6257" s="93"/>
      <c r="J6257" s="93"/>
      <c r="L6257" s="93"/>
      <c r="N6257" s="93"/>
      <c r="P6257" s="93"/>
    </row>
    <row r="6258" spans="2:16">
      <c r="B6258" s="93"/>
      <c r="C6258" s="93"/>
      <c r="D6258" s="93"/>
      <c r="F6258" s="93"/>
      <c r="H6258" s="93"/>
      <c r="J6258" s="93"/>
      <c r="L6258" s="93"/>
      <c r="N6258" s="93"/>
      <c r="P6258" s="93"/>
    </row>
    <row r="6259" spans="2:16">
      <c r="B6259" s="93"/>
      <c r="C6259" s="93"/>
      <c r="D6259" s="93"/>
      <c r="F6259" s="93"/>
      <c r="H6259" s="93"/>
      <c r="J6259" s="93"/>
      <c r="L6259" s="93"/>
      <c r="N6259" s="93"/>
      <c r="P6259" s="93"/>
    </row>
    <row r="6260" spans="2:16">
      <c r="B6260" s="93"/>
      <c r="C6260" s="93"/>
      <c r="D6260" s="93"/>
      <c r="F6260" s="93"/>
      <c r="H6260" s="93"/>
      <c r="J6260" s="93"/>
      <c r="L6260" s="93"/>
      <c r="N6260" s="93"/>
      <c r="P6260" s="93"/>
    </row>
    <row r="6261" spans="2:16">
      <c r="B6261" s="93"/>
      <c r="C6261" s="93"/>
      <c r="D6261" s="93"/>
      <c r="F6261" s="93"/>
      <c r="H6261" s="93"/>
      <c r="J6261" s="93"/>
      <c r="L6261" s="93"/>
      <c r="N6261" s="93"/>
      <c r="P6261" s="93"/>
    </row>
    <row r="6262" spans="2:16">
      <c r="B6262" s="93"/>
      <c r="C6262" s="93"/>
      <c r="D6262" s="93"/>
      <c r="F6262" s="93"/>
      <c r="H6262" s="93"/>
      <c r="J6262" s="93"/>
      <c r="L6262" s="93"/>
      <c r="N6262" s="93"/>
      <c r="P6262" s="93"/>
    </row>
    <row r="6263" spans="2:16">
      <c r="B6263" s="93"/>
      <c r="C6263" s="93"/>
      <c r="D6263" s="93"/>
      <c r="F6263" s="93"/>
      <c r="H6263" s="93"/>
      <c r="J6263" s="93"/>
      <c r="L6263" s="93"/>
      <c r="N6263" s="93"/>
      <c r="P6263" s="93"/>
    </row>
    <row r="6264" spans="2:16">
      <c r="B6264" s="93"/>
      <c r="C6264" s="93"/>
      <c r="D6264" s="93"/>
      <c r="F6264" s="93"/>
      <c r="H6264" s="93"/>
      <c r="J6264" s="93"/>
      <c r="L6264" s="93"/>
      <c r="N6264" s="93"/>
      <c r="P6264" s="93"/>
    </row>
    <row r="6265" spans="2:16">
      <c r="B6265" s="93"/>
      <c r="C6265" s="93"/>
      <c r="D6265" s="93"/>
      <c r="F6265" s="93"/>
      <c r="H6265" s="93"/>
      <c r="J6265" s="93"/>
      <c r="L6265" s="93"/>
      <c r="N6265" s="93"/>
      <c r="P6265" s="93"/>
    </row>
    <row r="6266" spans="2:16">
      <c r="B6266" s="93"/>
      <c r="C6266" s="93"/>
      <c r="D6266" s="93"/>
      <c r="F6266" s="93"/>
      <c r="H6266" s="93"/>
      <c r="J6266" s="93"/>
      <c r="L6266" s="93"/>
      <c r="N6266" s="93"/>
      <c r="P6266" s="93"/>
    </row>
    <row r="6267" spans="2:16">
      <c r="B6267" s="93"/>
      <c r="C6267" s="93"/>
      <c r="D6267" s="93"/>
      <c r="F6267" s="93"/>
      <c r="H6267" s="93"/>
      <c r="J6267" s="93"/>
      <c r="L6267" s="93"/>
      <c r="N6267" s="93"/>
      <c r="P6267" s="93"/>
    </row>
    <row r="6268" spans="2:16">
      <c r="B6268" s="93"/>
      <c r="C6268" s="93"/>
      <c r="D6268" s="93"/>
      <c r="F6268" s="93"/>
      <c r="H6268" s="93"/>
      <c r="J6268" s="93"/>
      <c r="L6268" s="93"/>
      <c r="N6268" s="93"/>
      <c r="P6268" s="93"/>
    </row>
    <row r="6269" spans="2:16">
      <c r="B6269" s="93"/>
      <c r="C6269" s="93"/>
      <c r="D6269" s="93"/>
      <c r="F6269" s="93"/>
      <c r="H6269" s="93"/>
      <c r="J6269" s="93"/>
      <c r="L6269" s="93"/>
      <c r="N6269" s="93"/>
      <c r="P6269" s="93"/>
    </row>
    <row r="6270" spans="2:16">
      <c r="B6270" s="93"/>
      <c r="C6270" s="93"/>
      <c r="D6270" s="93"/>
      <c r="F6270" s="93"/>
      <c r="H6270" s="93"/>
      <c r="J6270" s="93"/>
      <c r="L6270" s="93"/>
      <c r="N6270" s="93"/>
      <c r="P6270" s="93"/>
    </row>
    <row r="6271" spans="2:16">
      <c r="B6271" s="93"/>
      <c r="C6271" s="93"/>
      <c r="D6271" s="93"/>
      <c r="F6271" s="93"/>
      <c r="H6271" s="93"/>
      <c r="J6271" s="93"/>
      <c r="L6271" s="93"/>
      <c r="N6271" s="93"/>
      <c r="P6271" s="93"/>
    </row>
    <row r="6272" spans="2:16">
      <c r="B6272" s="93"/>
      <c r="C6272" s="93"/>
      <c r="D6272" s="93"/>
      <c r="F6272" s="93"/>
      <c r="H6272" s="93"/>
      <c r="J6272" s="93"/>
      <c r="L6272" s="93"/>
      <c r="N6272" s="93"/>
      <c r="P6272" s="93"/>
    </row>
    <row r="6273" spans="2:16">
      <c r="B6273" s="93"/>
      <c r="C6273" s="93"/>
      <c r="D6273" s="93"/>
      <c r="F6273" s="93"/>
      <c r="H6273" s="93"/>
      <c r="J6273" s="93"/>
      <c r="L6273" s="93"/>
      <c r="N6273" s="93"/>
      <c r="P6273" s="93"/>
    </row>
    <row r="6274" spans="2:16">
      <c r="B6274" s="93"/>
      <c r="C6274" s="93"/>
      <c r="D6274" s="93"/>
      <c r="F6274" s="93"/>
      <c r="H6274" s="93"/>
      <c r="J6274" s="93"/>
      <c r="L6274" s="93"/>
      <c r="N6274" s="93"/>
      <c r="P6274" s="93"/>
    </row>
    <row r="6275" spans="2:16">
      <c r="B6275" s="93"/>
      <c r="C6275" s="93"/>
      <c r="D6275" s="93"/>
      <c r="F6275" s="93"/>
      <c r="H6275" s="93"/>
      <c r="J6275" s="93"/>
      <c r="L6275" s="93"/>
      <c r="N6275" s="93"/>
      <c r="P6275" s="93"/>
    </row>
    <row r="6276" spans="2:16">
      <c r="B6276" s="93"/>
      <c r="C6276" s="93"/>
      <c r="D6276" s="93"/>
      <c r="F6276" s="93"/>
      <c r="H6276" s="93"/>
      <c r="J6276" s="93"/>
      <c r="L6276" s="93"/>
      <c r="N6276" s="93"/>
      <c r="P6276" s="93"/>
    </row>
    <row r="6277" spans="2:16">
      <c r="B6277" s="93"/>
      <c r="C6277" s="93"/>
      <c r="D6277" s="93"/>
      <c r="F6277" s="93"/>
      <c r="H6277" s="93"/>
      <c r="J6277" s="93"/>
      <c r="L6277" s="93"/>
      <c r="N6277" s="93"/>
      <c r="P6277" s="93"/>
    </row>
    <row r="6278" spans="2:16">
      <c r="B6278" s="93"/>
      <c r="C6278" s="93"/>
      <c r="D6278" s="93"/>
      <c r="F6278" s="93"/>
      <c r="H6278" s="93"/>
      <c r="J6278" s="93"/>
      <c r="L6278" s="93"/>
      <c r="N6278" s="93"/>
      <c r="P6278" s="93"/>
    </row>
    <row r="6279" spans="2:16">
      <c r="B6279" s="93"/>
      <c r="C6279" s="93"/>
      <c r="D6279" s="93"/>
      <c r="F6279" s="93"/>
      <c r="H6279" s="93"/>
      <c r="J6279" s="93"/>
      <c r="L6279" s="93"/>
      <c r="N6279" s="93"/>
      <c r="P6279" s="93"/>
    </row>
    <row r="6280" spans="2:16">
      <c r="B6280" s="93"/>
      <c r="C6280" s="93"/>
      <c r="D6280" s="93"/>
      <c r="F6280" s="93"/>
      <c r="H6280" s="93"/>
      <c r="J6280" s="93"/>
      <c r="L6280" s="93"/>
      <c r="N6280" s="93"/>
      <c r="P6280" s="93"/>
    </row>
    <row r="6281" spans="2:16">
      <c r="B6281" s="93"/>
      <c r="C6281" s="93"/>
      <c r="D6281" s="93"/>
      <c r="F6281" s="93"/>
      <c r="H6281" s="93"/>
      <c r="J6281" s="93"/>
      <c r="L6281" s="93"/>
      <c r="N6281" s="93"/>
      <c r="P6281" s="93"/>
    </row>
    <row r="6282" spans="2:16">
      <c r="B6282" s="93"/>
      <c r="C6282" s="93"/>
      <c r="D6282" s="93"/>
      <c r="F6282" s="93"/>
      <c r="H6282" s="93"/>
      <c r="J6282" s="93"/>
      <c r="L6282" s="93"/>
      <c r="N6282" s="93"/>
      <c r="P6282" s="93"/>
    </row>
    <row r="6283" spans="2:16">
      <c r="B6283" s="93"/>
      <c r="C6283" s="93"/>
      <c r="D6283" s="93"/>
      <c r="F6283" s="93"/>
      <c r="H6283" s="93"/>
      <c r="J6283" s="93"/>
      <c r="L6283" s="93"/>
      <c r="N6283" s="93"/>
      <c r="P6283" s="93"/>
    </row>
    <row r="6284" spans="2:16">
      <c r="B6284" s="93"/>
      <c r="C6284" s="93"/>
      <c r="D6284" s="93"/>
      <c r="F6284" s="93"/>
      <c r="H6284" s="93"/>
      <c r="J6284" s="93"/>
      <c r="L6284" s="93"/>
      <c r="N6284" s="93"/>
      <c r="P6284" s="93"/>
    </row>
    <row r="6285" spans="2:16">
      <c r="B6285" s="93"/>
      <c r="C6285" s="93"/>
      <c r="D6285" s="93"/>
      <c r="F6285" s="93"/>
      <c r="H6285" s="93"/>
      <c r="J6285" s="93"/>
      <c r="L6285" s="93"/>
      <c r="N6285" s="93"/>
      <c r="P6285" s="93"/>
    </row>
    <row r="6286" spans="2:16">
      <c r="B6286" s="93"/>
      <c r="C6286" s="93"/>
      <c r="D6286" s="93"/>
      <c r="F6286" s="93"/>
      <c r="H6286" s="93"/>
      <c r="J6286" s="93"/>
      <c r="L6286" s="93"/>
      <c r="N6286" s="93"/>
      <c r="P6286" s="93"/>
    </row>
    <row r="6287" spans="2:16">
      <c r="B6287" s="93"/>
      <c r="C6287" s="93"/>
      <c r="D6287" s="93"/>
      <c r="F6287" s="93"/>
      <c r="H6287" s="93"/>
      <c r="J6287" s="93"/>
      <c r="L6287" s="93"/>
      <c r="N6287" s="93"/>
      <c r="P6287" s="93"/>
    </row>
    <row r="6288" spans="2:16">
      <c r="B6288" s="93"/>
      <c r="C6288" s="93"/>
      <c r="D6288" s="93"/>
      <c r="F6288" s="93"/>
      <c r="H6288" s="93"/>
      <c r="J6288" s="93"/>
      <c r="L6288" s="93"/>
      <c r="N6288" s="93"/>
      <c r="P6288" s="93"/>
    </row>
    <row r="6289" spans="2:16">
      <c r="B6289" s="93"/>
      <c r="C6289" s="93"/>
      <c r="D6289" s="93"/>
      <c r="F6289" s="93"/>
      <c r="H6289" s="93"/>
      <c r="J6289" s="93"/>
      <c r="L6289" s="93"/>
      <c r="N6289" s="93"/>
      <c r="P6289" s="93"/>
    </row>
    <row r="6290" spans="2:16">
      <c r="B6290" s="93"/>
      <c r="C6290" s="93"/>
      <c r="D6290" s="93"/>
      <c r="F6290" s="93"/>
      <c r="H6290" s="93"/>
      <c r="J6290" s="93"/>
      <c r="L6290" s="93"/>
      <c r="N6290" s="93"/>
      <c r="P6290" s="93"/>
    </row>
    <row r="6291" spans="2:16">
      <c r="B6291" s="93"/>
      <c r="C6291" s="93"/>
      <c r="D6291" s="93"/>
      <c r="F6291" s="93"/>
      <c r="H6291" s="93"/>
      <c r="J6291" s="93"/>
      <c r="L6291" s="93"/>
      <c r="N6291" s="93"/>
      <c r="P6291" s="93"/>
    </row>
    <row r="6292" spans="2:16">
      <c r="B6292" s="93"/>
      <c r="C6292" s="93"/>
      <c r="D6292" s="93"/>
      <c r="F6292" s="93"/>
      <c r="H6292" s="93"/>
      <c r="J6292" s="93"/>
      <c r="L6292" s="93"/>
      <c r="N6292" s="93"/>
      <c r="P6292" s="93"/>
    </row>
    <row r="6293" spans="2:16">
      <c r="B6293" s="93"/>
      <c r="C6293" s="93"/>
      <c r="D6293" s="93"/>
      <c r="F6293" s="93"/>
      <c r="H6293" s="93"/>
      <c r="J6293" s="93"/>
      <c r="L6293" s="93"/>
      <c r="N6293" s="93"/>
      <c r="P6293" s="93"/>
    </row>
    <row r="6294" spans="2:16">
      <c r="B6294" s="93"/>
      <c r="C6294" s="93"/>
      <c r="D6294" s="93"/>
      <c r="F6294" s="93"/>
      <c r="H6294" s="93"/>
      <c r="J6294" s="93"/>
      <c r="L6294" s="93"/>
      <c r="N6294" s="93"/>
      <c r="P6294" s="93"/>
    </row>
    <row r="6295" spans="2:16">
      <c r="B6295" s="93"/>
      <c r="C6295" s="93"/>
      <c r="D6295" s="93"/>
      <c r="F6295" s="93"/>
      <c r="H6295" s="93"/>
      <c r="J6295" s="93"/>
      <c r="L6295" s="93"/>
      <c r="N6295" s="93"/>
      <c r="P6295" s="93"/>
    </row>
    <row r="6296" spans="2:16">
      <c r="B6296" s="93"/>
      <c r="C6296" s="93"/>
      <c r="D6296" s="93"/>
      <c r="F6296" s="93"/>
      <c r="H6296" s="93"/>
      <c r="J6296" s="93"/>
      <c r="L6296" s="93"/>
      <c r="N6296" s="93"/>
      <c r="P6296" s="93"/>
    </row>
    <row r="6297" spans="2:16">
      <c r="B6297" s="93"/>
      <c r="C6297" s="93"/>
      <c r="D6297" s="93"/>
      <c r="F6297" s="93"/>
      <c r="H6297" s="93"/>
      <c r="J6297" s="93"/>
      <c r="L6297" s="93"/>
      <c r="N6297" s="93"/>
      <c r="P6297" s="93"/>
    </row>
    <row r="6298" spans="2:16">
      <c r="B6298" s="93"/>
      <c r="C6298" s="93"/>
      <c r="D6298" s="93"/>
      <c r="F6298" s="93"/>
      <c r="H6298" s="93"/>
      <c r="J6298" s="93"/>
      <c r="L6298" s="93"/>
      <c r="N6298" s="93"/>
      <c r="P6298" s="93"/>
    </row>
    <row r="6299" spans="2:16">
      <c r="B6299" s="93"/>
      <c r="C6299" s="93"/>
      <c r="D6299" s="93"/>
      <c r="F6299" s="93"/>
      <c r="H6299" s="93"/>
      <c r="J6299" s="93"/>
      <c r="L6299" s="93"/>
      <c r="N6299" s="93"/>
      <c r="P6299" s="93"/>
    </row>
    <row r="6300" spans="2:16">
      <c r="B6300" s="93"/>
      <c r="C6300" s="93"/>
      <c r="D6300" s="93"/>
      <c r="F6300" s="93"/>
      <c r="H6300" s="93"/>
      <c r="J6300" s="93"/>
      <c r="L6300" s="93"/>
      <c r="N6300" s="93"/>
      <c r="P6300" s="93"/>
    </row>
    <row r="6301" spans="2:16">
      <c r="B6301" s="93"/>
      <c r="C6301" s="93"/>
      <c r="D6301" s="93"/>
      <c r="F6301" s="93"/>
      <c r="H6301" s="93"/>
      <c r="J6301" s="93"/>
      <c r="L6301" s="93"/>
      <c r="N6301" s="93"/>
      <c r="P6301" s="93"/>
    </row>
    <row r="6302" spans="2:16">
      <c r="B6302" s="93"/>
      <c r="C6302" s="93"/>
      <c r="D6302" s="93"/>
      <c r="F6302" s="93"/>
      <c r="H6302" s="93"/>
      <c r="J6302" s="93"/>
      <c r="L6302" s="93"/>
      <c r="N6302" s="93"/>
      <c r="P6302" s="93"/>
    </row>
    <row r="6303" spans="2:16">
      <c r="B6303" s="93"/>
      <c r="C6303" s="93"/>
      <c r="D6303" s="93"/>
      <c r="F6303" s="93"/>
      <c r="H6303" s="93"/>
      <c r="J6303" s="93"/>
      <c r="L6303" s="93"/>
      <c r="N6303" s="93"/>
      <c r="P6303" s="93"/>
    </row>
    <row r="6304" spans="2:16">
      <c r="B6304" s="93"/>
      <c r="C6304" s="93"/>
      <c r="D6304" s="93"/>
      <c r="F6304" s="93"/>
      <c r="H6304" s="93"/>
      <c r="J6304" s="93"/>
      <c r="L6304" s="93"/>
      <c r="N6304" s="93"/>
      <c r="P6304" s="93"/>
    </row>
    <row r="6305" spans="2:16">
      <c r="B6305" s="93"/>
      <c r="C6305" s="93"/>
      <c r="D6305" s="93"/>
      <c r="F6305" s="93"/>
      <c r="H6305" s="93"/>
      <c r="J6305" s="93"/>
      <c r="L6305" s="93"/>
      <c r="N6305" s="93"/>
      <c r="P6305" s="93"/>
    </row>
    <row r="6306" spans="2:16">
      <c r="B6306" s="93"/>
      <c r="C6306" s="93"/>
      <c r="D6306" s="93"/>
      <c r="F6306" s="93"/>
      <c r="H6306" s="93"/>
      <c r="J6306" s="93"/>
      <c r="L6306" s="93"/>
      <c r="N6306" s="93"/>
      <c r="P6306" s="93"/>
    </row>
    <row r="6307" spans="2:16">
      <c r="B6307" s="93"/>
      <c r="C6307" s="93"/>
      <c r="D6307" s="93"/>
      <c r="F6307" s="93"/>
      <c r="H6307" s="93"/>
      <c r="J6307" s="93"/>
      <c r="L6307" s="93"/>
      <c r="N6307" s="93"/>
      <c r="P6307" s="93"/>
    </row>
    <row r="6308" spans="2:16">
      <c r="B6308" s="93"/>
      <c r="C6308" s="93"/>
      <c r="D6308" s="93"/>
      <c r="F6308" s="93"/>
      <c r="H6308" s="93"/>
      <c r="J6308" s="93"/>
      <c r="L6308" s="93"/>
      <c r="N6308" s="93"/>
      <c r="P6308" s="93"/>
    </row>
    <row r="6309" spans="2:16">
      <c r="B6309" s="93"/>
      <c r="C6309" s="93"/>
      <c r="D6309" s="93"/>
      <c r="F6309" s="93"/>
      <c r="H6309" s="93"/>
      <c r="J6309" s="93"/>
      <c r="L6309" s="93"/>
      <c r="N6309" s="93"/>
      <c r="P6309" s="93"/>
    </row>
    <row r="6310" spans="2:16">
      <c r="B6310" s="93"/>
      <c r="C6310" s="93"/>
      <c r="D6310" s="93"/>
      <c r="F6310" s="93"/>
      <c r="H6310" s="93"/>
      <c r="J6310" s="93"/>
      <c r="L6310" s="93"/>
      <c r="N6310" s="93"/>
      <c r="P6310" s="93"/>
    </row>
    <row r="6311" spans="2:16">
      <c r="B6311" s="93"/>
      <c r="C6311" s="93"/>
      <c r="D6311" s="93"/>
      <c r="F6311" s="93"/>
      <c r="H6311" s="93"/>
      <c r="J6311" s="93"/>
      <c r="L6311" s="93"/>
      <c r="N6311" s="93"/>
      <c r="P6311" s="93"/>
    </row>
    <row r="6312" spans="2:16">
      <c r="B6312" s="93"/>
      <c r="C6312" s="93"/>
      <c r="D6312" s="93"/>
      <c r="F6312" s="93"/>
      <c r="H6312" s="93"/>
      <c r="J6312" s="93"/>
      <c r="L6312" s="93"/>
      <c r="N6312" s="93"/>
      <c r="P6312" s="93"/>
    </row>
    <row r="6313" spans="2:16">
      <c r="B6313" s="93"/>
      <c r="C6313" s="93"/>
      <c r="D6313" s="93"/>
      <c r="F6313" s="93"/>
      <c r="H6313" s="93"/>
      <c r="J6313" s="93"/>
      <c r="L6313" s="93"/>
      <c r="N6313" s="93"/>
      <c r="P6313" s="93"/>
    </row>
    <row r="6314" spans="2:16">
      <c r="B6314" s="93"/>
      <c r="C6314" s="93"/>
      <c r="D6314" s="93"/>
      <c r="F6314" s="93"/>
      <c r="H6314" s="93"/>
      <c r="J6314" s="93"/>
      <c r="L6314" s="93"/>
      <c r="N6314" s="93"/>
      <c r="P6314" s="93"/>
    </row>
    <row r="6315" spans="2:16">
      <c r="B6315" s="93"/>
      <c r="C6315" s="93"/>
      <c r="D6315" s="93"/>
      <c r="F6315" s="93"/>
      <c r="H6315" s="93"/>
      <c r="J6315" s="93"/>
      <c r="L6315" s="93"/>
      <c r="N6315" s="93"/>
      <c r="P6315" s="93"/>
    </row>
    <row r="6316" spans="2:16">
      <c r="B6316" s="93"/>
      <c r="C6316" s="93"/>
      <c r="D6316" s="93"/>
      <c r="F6316" s="93"/>
      <c r="H6316" s="93"/>
      <c r="J6316" s="93"/>
      <c r="L6316" s="93"/>
      <c r="N6316" s="93"/>
      <c r="P6316" s="93"/>
    </row>
    <row r="6317" spans="2:16">
      <c r="B6317" s="93"/>
      <c r="C6317" s="93"/>
      <c r="D6317" s="93"/>
      <c r="F6317" s="93"/>
      <c r="H6317" s="93"/>
      <c r="J6317" s="93"/>
      <c r="L6317" s="93"/>
      <c r="N6317" s="93"/>
      <c r="P6317" s="93"/>
    </row>
    <row r="6318" spans="2:16">
      <c r="B6318" s="93"/>
      <c r="C6318" s="93"/>
      <c r="D6318" s="93"/>
      <c r="F6318" s="93"/>
      <c r="H6318" s="93"/>
      <c r="J6318" s="93"/>
      <c r="L6318" s="93"/>
      <c r="N6318" s="93"/>
      <c r="P6318" s="93"/>
    </row>
    <row r="6319" spans="2:16">
      <c r="B6319" s="93"/>
      <c r="C6319" s="93"/>
      <c r="D6319" s="93"/>
      <c r="F6319" s="93"/>
      <c r="H6319" s="93"/>
      <c r="J6319" s="93"/>
      <c r="L6319" s="93"/>
      <c r="N6319" s="93"/>
      <c r="P6319" s="93"/>
    </row>
    <row r="6320" spans="2:16">
      <c r="B6320" s="93"/>
      <c r="C6320" s="93"/>
      <c r="D6320" s="93"/>
      <c r="F6320" s="93"/>
      <c r="H6320" s="93"/>
      <c r="J6320" s="93"/>
      <c r="L6320" s="93"/>
      <c r="N6320" s="93"/>
      <c r="P6320" s="93"/>
    </row>
    <row r="6321" spans="2:16">
      <c r="B6321" s="93"/>
      <c r="C6321" s="93"/>
      <c r="D6321" s="93"/>
      <c r="F6321" s="93"/>
      <c r="H6321" s="93"/>
      <c r="J6321" s="93"/>
      <c r="L6321" s="93"/>
      <c r="N6321" s="93"/>
      <c r="P6321" s="93"/>
    </row>
    <row r="6322" spans="2:16">
      <c r="B6322" s="93"/>
      <c r="C6322" s="93"/>
      <c r="D6322" s="93"/>
      <c r="F6322" s="93"/>
      <c r="H6322" s="93"/>
      <c r="J6322" s="93"/>
      <c r="L6322" s="93"/>
      <c r="N6322" s="93"/>
      <c r="P6322" s="93"/>
    </row>
    <row r="6323" spans="2:16">
      <c r="B6323" s="93"/>
      <c r="C6323" s="93"/>
      <c r="D6323" s="93"/>
      <c r="F6323" s="93"/>
      <c r="H6323" s="93"/>
      <c r="J6323" s="93"/>
      <c r="L6323" s="93"/>
      <c r="N6323" s="93"/>
      <c r="P6323" s="93"/>
    </row>
    <row r="6324" spans="2:16">
      <c r="B6324" s="93"/>
      <c r="C6324" s="93"/>
      <c r="D6324" s="93"/>
      <c r="F6324" s="93"/>
      <c r="H6324" s="93"/>
      <c r="J6324" s="93"/>
      <c r="L6324" s="93"/>
      <c r="N6324" s="93"/>
      <c r="P6324" s="93"/>
    </row>
    <row r="6325" spans="2:16">
      <c r="B6325" s="93"/>
      <c r="C6325" s="93"/>
      <c r="D6325" s="93"/>
      <c r="F6325" s="93"/>
      <c r="H6325" s="93"/>
      <c r="J6325" s="93"/>
      <c r="L6325" s="93"/>
      <c r="N6325" s="93"/>
      <c r="P6325" s="93"/>
    </row>
    <row r="6326" spans="2:16">
      <c r="B6326" s="93"/>
      <c r="C6326" s="93"/>
      <c r="D6326" s="93"/>
      <c r="F6326" s="93"/>
      <c r="H6326" s="93"/>
      <c r="J6326" s="93"/>
      <c r="L6326" s="93"/>
      <c r="N6326" s="93"/>
      <c r="P6326" s="93"/>
    </row>
    <row r="6327" spans="2:16">
      <c r="B6327" s="93"/>
      <c r="C6327" s="93"/>
      <c r="D6327" s="93"/>
      <c r="F6327" s="93"/>
      <c r="H6327" s="93"/>
      <c r="J6327" s="93"/>
      <c r="L6327" s="93"/>
      <c r="N6327" s="93"/>
      <c r="P6327" s="93"/>
    </row>
    <row r="6328" spans="2:16">
      <c r="B6328" s="93"/>
      <c r="C6328" s="93"/>
      <c r="D6328" s="93"/>
      <c r="F6328" s="93"/>
      <c r="H6328" s="93"/>
      <c r="J6328" s="93"/>
      <c r="L6328" s="93"/>
      <c r="N6328" s="93"/>
      <c r="P6328" s="93"/>
    </row>
    <row r="6329" spans="2:16">
      <c r="B6329" s="93"/>
      <c r="C6329" s="93"/>
      <c r="D6329" s="93"/>
      <c r="F6329" s="93"/>
      <c r="H6329" s="93"/>
      <c r="J6329" s="93"/>
      <c r="L6329" s="93"/>
      <c r="N6329" s="93"/>
      <c r="P6329" s="93"/>
    </row>
    <row r="6330" spans="2:16">
      <c r="B6330" s="93"/>
      <c r="C6330" s="93"/>
      <c r="D6330" s="93"/>
      <c r="F6330" s="93"/>
      <c r="H6330" s="93"/>
      <c r="J6330" s="93"/>
      <c r="L6330" s="93"/>
      <c r="N6330" s="93"/>
      <c r="P6330" s="93"/>
    </row>
    <row r="6331" spans="2:16">
      <c r="B6331" s="93"/>
      <c r="C6331" s="93"/>
      <c r="D6331" s="93"/>
      <c r="F6331" s="93"/>
      <c r="H6331" s="93"/>
      <c r="J6331" s="93"/>
      <c r="L6331" s="93"/>
      <c r="N6331" s="93"/>
      <c r="P6331" s="93"/>
    </row>
    <row r="6332" spans="2:16">
      <c r="B6332" s="93"/>
      <c r="C6332" s="93"/>
      <c r="D6332" s="93"/>
      <c r="F6332" s="93"/>
      <c r="H6332" s="93"/>
      <c r="J6332" s="93"/>
      <c r="L6332" s="93"/>
      <c r="N6332" s="93"/>
      <c r="P6332" s="93"/>
    </row>
    <row r="6333" spans="2:16">
      <c r="B6333" s="93"/>
      <c r="C6333" s="93"/>
      <c r="D6333" s="93"/>
      <c r="F6333" s="93"/>
      <c r="H6333" s="93"/>
      <c r="J6333" s="93"/>
      <c r="L6333" s="93"/>
      <c r="N6333" s="93"/>
      <c r="P6333" s="93"/>
    </row>
    <row r="6334" spans="2:16">
      <c r="B6334" s="93"/>
      <c r="C6334" s="93"/>
      <c r="D6334" s="93"/>
      <c r="F6334" s="93"/>
      <c r="H6334" s="93"/>
      <c r="J6334" s="93"/>
      <c r="L6334" s="93"/>
      <c r="N6334" s="93"/>
      <c r="P6334" s="93"/>
    </row>
    <row r="6335" spans="2:16">
      <c r="B6335" s="93"/>
      <c r="C6335" s="93"/>
      <c r="D6335" s="93"/>
      <c r="F6335" s="93"/>
      <c r="H6335" s="93"/>
      <c r="J6335" s="93"/>
      <c r="L6335" s="93"/>
      <c r="N6335" s="93"/>
      <c r="P6335" s="93"/>
    </row>
    <row r="6336" spans="2:16">
      <c r="B6336" s="93"/>
      <c r="C6336" s="93"/>
      <c r="D6336" s="93"/>
      <c r="F6336" s="93"/>
      <c r="H6336" s="93"/>
      <c r="J6336" s="93"/>
      <c r="L6336" s="93"/>
      <c r="N6336" s="93"/>
      <c r="P6336" s="93"/>
    </row>
    <row r="6337" spans="2:16">
      <c r="B6337" s="93"/>
      <c r="C6337" s="93"/>
      <c r="D6337" s="93"/>
      <c r="F6337" s="93"/>
      <c r="H6337" s="93"/>
      <c r="J6337" s="93"/>
      <c r="L6337" s="93"/>
      <c r="N6337" s="93"/>
      <c r="P6337" s="93"/>
    </row>
    <row r="6338" spans="2:16">
      <c r="B6338" s="93"/>
      <c r="C6338" s="93"/>
      <c r="D6338" s="93"/>
      <c r="F6338" s="93"/>
      <c r="H6338" s="93"/>
      <c r="J6338" s="93"/>
      <c r="L6338" s="93"/>
      <c r="N6338" s="93"/>
      <c r="P6338" s="93"/>
    </row>
    <row r="6339" spans="2:16">
      <c r="B6339" s="93"/>
      <c r="C6339" s="93"/>
      <c r="D6339" s="93"/>
      <c r="F6339" s="93"/>
      <c r="H6339" s="93"/>
      <c r="J6339" s="93"/>
      <c r="L6339" s="93"/>
      <c r="N6339" s="93"/>
      <c r="P6339" s="93"/>
    </row>
    <row r="6340" spans="2:16">
      <c r="B6340" s="93"/>
      <c r="C6340" s="93"/>
      <c r="D6340" s="93"/>
      <c r="F6340" s="93"/>
      <c r="H6340" s="93"/>
      <c r="J6340" s="93"/>
      <c r="L6340" s="93"/>
      <c r="N6340" s="93"/>
      <c r="P6340" s="93"/>
    </row>
    <row r="6341" spans="2:16">
      <c r="B6341" s="93"/>
      <c r="C6341" s="93"/>
      <c r="D6341" s="93"/>
      <c r="F6341" s="93"/>
      <c r="H6341" s="93"/>
      <c r="J6341" s="93"/>
      <c r="L6341" s="93"/>
      <c r="N6341" s="93"/>
      <c r="P6341" s="93"/>
    </row>
    <row r="6342" spans="2:16">
      <c r="B6342" s="93"/>
      <c r="C6342" s="93"/>
      <c r="D6342" s="93"/>
      <c r="F6342" s="93"/>
      <c r="H6342" s="93"/>
      <c r="J6342" s="93"/>
      <c r="L6342" s="93"/>
      <c r="N6342" s="93"/>
      <c r="P6342" s="93"/>
    </row>
    <row r="6343" spans="2:16">
      <c r="B6343" s="93"/>
      <c r="C6343" s="93"/>
      <c r="D6343" s="93"/>
      <c r="F6343" s="93"/>
      <c r="H6343" s="93"/>
      <c r="J6343" s="93"/>
      <c r="L6343" s="93"/>
      <c r="N6343" s="93"/>
      <c r="P6343" s="93"/>
    </row>
    <row r="6344" spans="2:16">
      <c r="B6344" s="93"/>
      <c r="C6344" s="93"/>
      <c r="D6344" s="93"/>
      <c r="F6344" s="93"/>
      <c r="H6344" s="93"/>
      <c r="J6344" s="93"/>
      <c r="L6344" s="93"/>
      <c r="N6344" s="93"/>
      <c r="P6344" s="93"/>
    </row>
    <row r="6345" spans="2:16">
      <c r="B6345" s="93"/>
      <c r="C6345" s="93"/>
      <c r="D6345" s="93"/>
      <c r="F6345" s="93"/>
      <c r="H6345" s="93"/>
      <c r="J6345" s="93"/>
      <c r="L6345" s="93"/>
      <c r="N6345" s="93"/>
      <c r="P6345" s="93"/>
    </row>
    <row r="6346" spans="2:16">
      <c r="B6346" s="93"/>
      <c r="C6346" s="93"/>
      <c r="D6346" s="93"/>
      <c r="F6346" s="93"/>
      <c r="H6346" s="93"/>
      <c r="J6346" s="93"/>
      <c r="L6346" s="93"/>
      <c r="N6346" s="93"/>
      <c r="P6346" s="93"/>
    </row>
    <row r="6347" spans="2:16">
      <c r="B6347" s="93"/>
      <c r="C6347" s="93"/>
      <c r="D6347" s="93"/>
      <c r="F6347" s="93"/>
      <c r="H6347" s="93"/>
      <c r="J6347" s="93"/>
      <c r="L6347" s="93"/>
      <c r="N6347" s="93"/>
      <c r="P6347" s="93"/>
    </row>
    <row r="6348" spans="2:16">
      <c r="B6348" s="93"/>
      <c r="C6348" s="93"/>
      <c r="D6348" s="93"/>
      <c r="F6348" s="93"/>
      <c r="H6348" s="93"/>
      <c r="J6348" s="93"/>
      <c r="L6348" s="93"/>
      <c r="N6348" s="93"/>
      <c r="P6348" s="93"/>
    </row>
    <row r="6349" spans="2:16">
      <c r="B6349" s="93"/>
      <c r="C6349" s="93"/>
      <c r="D6349" s="93"/>
      <c r="F6349" s="93"/>
      <c r="H6349" s="93"/>
      <c r="J6349" s="93"/>
      <c r="L6349" s="93"/>
      <c r="N6349" s="93"/>
      <c r="P6349" s="93"/>
    </row>
    <row r="6350" spans="2:16">
      <c r="B6350" s="93"/>
      <c r="C6350" s="93"/>
      <c r="D6350" s="93"/>
      <c r="F6350" s="93"/>
      <c r="H6350" s="93"/>
      <c r="J6350" s="93"/>
      <c r="L6350" s="93"/>
      <c r="N6350" s="93"/>
      <c r="P6350" s="93"/>
    </row>
    <row r="6351" spans="2:16">
      <c r="B6351" s="93"/>
      <c r="C6351" s="93"/>
      <c r="D6351" s="93"/>
      <c r="F6351" s="93"/>
      <c r="H6351" s="93"/>
      <c r="J6351" s="93"/>
      <c r="L6351" s="93"/>
      <c r="N6351" s="93"/>
      <c r="P6351" s="93"/>
    </row>
    <row r="6352" spans="2:16">
      <c r="B6352" s="93"/>
      <c r="C6352" s="93"/>
      <c r="D6352" s="93"/>
      <c r="F6352" s="93"/>
      <c r="H6352" s="93"/>
      <c r="J6352" s="93"/>
      <c r="L6352" s="93"/>
      <c r="N6352" s="93"/>
      <c r="P6352" s="93"/>
    </row>
    <row r="6353" spans="2:16">
      <c r="B6353" s="93"/>
      <c r="C6353" s="93"/>
      <c r="D6353" s="93"/>
      <c r="F6353" s="93"/>
      <c r="H6353" s="93"/>
      <c r="J6353" s="93"/>
      <c r="L6353" s="93"/>
      <c r="N6353" s="93"/>
      <c r="P6353" s="93"/>
    </row>
    <row r="6354" spans="2:16">
      <c r="B6354" s="93"/>
      <c r="C6354" s="93"/>
      <c r="D6354" s="93"/>
      <c r="F6354" s="93"/>
      <c r="H6354" s="93"/>
      <c r="J6354" s="93"/>
      <c r="L6354" s="93"/>
      <c r="N6354" s="93"/>
      <c r="P6354" s="93"/>
    </row>
    <row r="6355" spans="2:16">
      <c r="B6355" s="93"/>
      <c r="C6355" s="93"/>
      <c r="D6355" s="93"/>
      <c r="F6355" s="93"/>
      <c r="H6355" s="93"/>
      <c r="J6355" s="93"/>
      <c r="L6355" s="93"/>
      <c r="N6355" s="93"/>
      <c r="P6355" s="93"/>
    </row>
    <row r="6356" spans="2:16">
      <c r="B6356" s="93"/>
      <c r="C6356" s="93"/>
      <c r="D6356" s="93"/>
      <c r="F6356" s="93"/>
      <c r="H6356" s="93"/>
      <c r="J6356" s="93"/>
      <c r="L6356" s="93"/>
      <c r="N6356" s="93"/>
      <c r="P6356" s="93"/>
    </row>
    <row r="6357" spans="2:16">
      <c r="B6357" s="93"/>
      <c r="C6357" s="93"/>
      <c r="D6357" s="93"/>
      <c r="F6357" s="93"/>
      <c r="H6357" s="93"/>
      <c r="J6357" s="93"/>
      <c r="L6357" s="93"/>
      <c r="N6357" s="93"/>
      <c r="P6357" s="93"/>
    </row>
    <row r="6358" spans="2:16">
      <c r="B6358" s="93"/>
      <c r="C6358" s="93"/>
      <c r="D6358" s="93"/>
      <c r="F6358" s="93"/>
      <c r="H6358" s="93"/>
      <c r="J6358" s="93"/>
      <c r="L6358" s="93"/>
      <c r="N6358" s="93"/>
      <c r="P6358" s="93"/>
    </row>
    <row r="6359" spans="2:16">
      <c r="B6359" s="93"/>
      <c r="C6359" s="93"/>
      <c r="D6359" s="93"/>
      <c r="F6359" s="93"/>
      <c r="H6359" s="93"/>
      <c r="J6359" s="93"/>
      <c r="L6359" s="93"/>
      <c r="N6359" s="93"/>
      <c r="P6359" s="93"/>
    </row>
    <row r="6360" spans="2:16">
      <c r="B6360" s="93"/>
      <c r="C6360" s="93"/>
      <c r="D6360" s="93"/>
      <c r="F6360" s="93"/>
      <c r="H6360" s="93"/>
      <c r="J6360" s="93"/>
      <c r="L6360" s="93"/>
      <c r="N6360" s="93"/>
      <c r="P6360" s="93"/>
    </row>
    <row r="6361" spans="2:16">
      <c r="B6361" s="93"/>
      <c r="C6361" s="93"/>
      <c r="D6361" s="93"/>
      <c r="F6361" s="93"/>
      <c r="H6361" s="93"/>
      <c r="J6361" s="93"/>
      <c r="L6361" s="93"/>
      <c r="N6361" s="93"/>
      <c r="P6361" s="93"/>
    </row>
    <row r="6362" spans="2:16">
      <c r="B6362" s="93"/>
      <c r="C6362" s="93"/>
      <c r="D6362" s="93"/>
      <c r="F6362" s="93"/>
      <c r="H6362" s="93"/>
      <c r="J6362" s="93"/>
      <c r="L6362" s="93"/>
      <c r="N6362" s="93"/>
      <c r="P6362" s="93"/>
    </row>
    <row r="6363" spans="2:16">
      <c r="B6363" s="93"/>
      <c r="C6363" s="93"/>
      <c r="D6363" s="93"/>
      <c r="F6363" s="93"/>
      <c r="H6363" s="93"/>
      <c r="J6363" s="93"/>
      <c r="L6363" s="93"/>
      <c r="N6363" s="93"/>
      <c r="P6363" s="93"/>
    </row>
    <row r="6364" spans="2:16">
      <c r="B6364" s="93"/>
      <c r="C6364" s="93"/>
      <c r="D6364" s="93"/>
      <c r="F6364" s="93"/>
      <c r="H6364" s="93"/>
      <c r="J6364" s="93"/>
      <c r="L6364" s="93"/>
      <c r="N6364" s="93"/>
      <c r="P6364" s="93"/>
    </row>
    <row r="6365" spans="2:16">
      <c r="B6365" s="93"/>
      <c r="C6365" s="93"/>
      <c r="D6365" s="93"/>
      <c r="F6365" s="93"/>
      <c r="H6365" s="93"/>
      <c r="J6365" s="93"/>
      <c r="L6365" s="93"/>
      <c r="N6365" s="93"/>
      <c r="P6365" s="93"/>
    </row>
    <row r="6366" spans="2:16">
      <c r="B6366" s="93"/>
      <c r="C6366" s="93"/>
      <c r="D6366" s="93"/>
      <c r="F6366" s="93"/>
      <c r="H6366" s="93"/>
      <c r="J6366" s="93"/>
      <c r="L6366" s="93"/>
      <c r="N6366" s="93"/>
      <c r="P6366" s="93"/>
    </row>
    <row r="6367" spans="2:16">
      <c r="B6367" s="93"/>
      <c r="C6367" s="93"/>
      <c r="D6367" s="93"/>
      <c r="F6367" s="93"/>
      <c r="H6367" s="93"/>
      <c r="J6367" s="93"/>
      <c r="L6367" s="93"/>
      <c r="N6367" s="93"/>
      <c r="P6367" s="93"/>
    </row>
    <row r="6368" spans="2:16">
      <c r="B6368" s="93"/>
      <c r="C6368" s="93"/>
      <c r="D6368" s="93"/>
      <c r="F6368" s="93"/>
      <c r="H6368" s="93"/>
      <c r="J6368" s="93"/>
      <c r="L6368" s="93"/>
      <c r="N6368" s="93"/>
      <c r="P6368" s="93"/>
    </row>
    <row r="6369" spans="2:16">
      <c r="B6369" s="93"/>
      <c r="C6369" s="93"/>
      <c r="D6369" s="93"/>
      <c r="F6369" s="93"/>
      <c r="H6369" s="93"/>
      <c r="J6369" s="93"/>
      <c r="L6369" s="93"/>
      <c r="N6369" s="93"/>
      <c r="P6369" s="93"/>
    </row>
    <row r="6370" spans="2:16">
      <c r="B6370" s="93"/>
      <c r="C6370" s="93"/>
      <c r="D6370" s="93"/>
      <c r="F6370" s="93"/>
      <c r="H6370" s="93"/>
      <c r="J6370" s="93"/>
      <c r="L6370" s="93"/>
      <c r="N6370" s="93"/>
      <c r="P6370" s="93"/>
    </row>
    <row r="6371" spans="2:16">
      <c r="B6371" s="93"/>
      <c r="C6371" s="93"/>
      <c r="D6371" s="93"/>
      <c r="F6371" s="93"/>
      <c r="H6371" s="93"/>
      <c r="J6371" s="93"/>
      <c r="L6371" s="93"/>
      <c r="N6371" s="93"/>
      <c r="P6371" s="93"/>
    </row>
    <row r="6372" spans="2:16">
      <c r="B6372" s="93"/>
      <c r="C6372" s="93"/>
      <c r="D6372" s="93"/>
      <c r="F6372" s="93"/>
      <c r="H6372" s="93"/>
      <c r="J6372" s="93"/>
      <c r="L6372" s="93"/>
      <c r="N6372" s="93"/>
      <c r="P6372" s="93"/>
    </row>
    <row r="6373" spans="2:16">
      <c r="B6373" s="93"/>
      <c r="C6373" s="93"/>
      <c r="D6373" s="93"/>
      <c r="F6373" s="93"/>
      <c r="H6373" s="93"/>
      <c r="J6373" s="93"/>
      <c r="L6373" s="93"/>
      <c r="N6373" s="93"/>
      <c r="P6373" s="93"/>
    </row>
    <row r="6374" spans="2:16">
      <c r="B6374" s="93"/>
      <c r="C6374" s="93"/>
      <c r="D6374" s="93"/>
      <c r="F6374" s="93"/>
      <c r="H6374" s="93"/>
      <c r="J6374" s="93"/>
      <c r="L6374" s="93"/>
      <c r="N6374" s="93"/>
      <c r="P6374" s="93"/>
    </row>
    <row r="6375" spans="2:16">
      <c r="B6375" s="93"/>
      <c r="C6375" s="93"/>
      <c r="D6375" s="93"/>
      <c r="F6375" s="93"/>
      <c r="H6375" s="93"/>
      <c r="J6375" s="93"/>
      <c r="L6375" s="93"/>
      <c r="N6375" s="93"/>
      <c r="P6375" s="93"/>
    </row>
    <row r="6376" spans="2:16">
      <c r="B6376" s="93"/>
      <c r="C6376" s="93"/>
      <c r="D6376" s="93"/>
      <c r="F6376" s="93"/>
      <c r="H6376" s="93"/>
      <c r="J6376" s="93"/>
      <c r="L6376" s="93"/>
      <c r="N6376" s="93"/>
      <c r="P6376" s="93"/>
    </row>
    <row r="6377" spans="2:16">
      <c r="B6377" s="93"/>
      <c r="C6377" s="93"/>
      <c r="D6377" s="93"/>
      <c r="F6377" s="93"/>
      <c r="H6377" s="93"/>
      <c r="J6377" s="93"/>
      <c r="L6377" s="93"/>
      <c r="N6377" s="93"/>
      <c r="P6377" s="93"/>
    </row>
    <row r="6378" spans="2:16">
      <c r="B6378" s="93"/>
      <c r="C6378" s="93"/>
      <c r="D6378" s="93"/>
      <c r="F6378" s="93"/>
      <c r="H6378" s="93"/>
      <c r="J6378" s="93"/>
      <c r="L6378" s="93"/>
      <c r="N6378" s="93"/>
      <c r="P6378" s="93"/>
    </row>
    <row r="6379" spans="2:16">
      <c r="B6379" s="93"/>
      <c r="C6379" s="93"/>
      <c r="D6379" s="93"/>
      <c r="F6379" s="93"/>
      <c r="H6379" s="93"/>
      <c r="J6379" s="93"/>
      <c r="L6379" s="93"/>
      <c r="N6379" s="93"/>
      <c r="P6379" s="93"/>
    </row>
    <row r="6380" spans="2:16">
      <c r="B6380" s="93"/>
      <c r="C6380" s="93"/>
      <c r="D6380" s="93"/>
      <c r="F6380" s="93"/>
      <c r="H6380" s="93"/>
      <c r="J6380" s="93"/>
      <c r="L6380" s="93"/>
      <c r="N6380" s="93"/>
      <c r="P6380" s="93"/>
    </row>
    <row r="6381" spans="2:16">
      <c r="B6381" s="93"/>
      <c r="C6381" s="93"/>
      <c r="D6381" s="93"/>
      <c r="F6381" s="93"/>
      <c r="H6381" s="93"/>
      <c r="J6381" s="93"/>
      <c r="L6381" s="93"/>
      <c r="N6381" s="93"/>
      <c r="P6381" s="93"/>
    </row>
    <row r="6382" spans="2:16">
      <c r="B6382" s="93"/>
      <c r="C6382" s="93"/>
      <c r="D6382" s="93"/>
      <c r="F6382" s="93"/>
      <c r="H6382" s="93"/>
      <c r="J6382" s="93"/>
      <c r="L6382" s="93"/>
      <c r="N6382" s="93"/>
      <c r="P6382" s="93"/>
    </row>
    <row r="6383" spans="2:16">
      <c r="B6383" s="93"/>
      <c r="C6383" s="93"/>
      <c r="D6383" s="93"/>
      <c r="F6383" s="93"/>
      <c r="H6383" s="93"/>
      <c r="J6383" s="93"/>
      <c r="L6383" s="93"/>
      <c r="N6383" s="93"/>
      <c r="P6383" s="93"/>
    </row>
    <row r="6384" spans="2:16">
      <c r="B6384" s="93"/>
      <c r="C6384" s="93"/>
      <c r="D6384" s="93"/>
      <c r="F6384" s="93"/>
      <c r="H6384" s="93"/>
      <c r="J6384" s="93"/>
      <c r="L6384" s="93"/>
      <c r="N6384" s="93"/>
      <c r="P6384" s="93"/>
    </row>
    <row r="6385" spans="2:16">
      <c r="B6385" s="93"/>
      <c r="C6385" s="93"/>
      <c r="D6385" s="93"/>
      <c r="F6385" s="93"/>
      <c r="H6385" s="93"/>
      <c r="J6385" s="93"/>
      <c r="L6385" s="93"/>
      <c r="N6385" s="93"/>
      <c r="P6385" s="93"/>
    </row>
    <row r="6386" spans="2:16">
      <c r="B6386" s="93"/>
      <c r="C6386" s="93"/>
      <c r="D6386" s="93"/>
      <c r="F6386" s="93"/>
      <c r="H6386" s="93"/>
      <c r="J6386" s="93"/>
      <c r="L6386" s="93"/>
      <c r="N6386" s="93"/>
      <c r="P6386" s="93"/>
    </row>
    <row r="6387" spans="2:16">
      <c r="B6387" s="93"/>
      <c r="C6387" s="93"/>
      <c r="D6387" s="93"/>
      <c r="F6387" s="93"/>
      <c r="H6387" s="93"/>
      <c r="J6387" s="93"/>
      <c r="L6387" s="93"/>
      <c r="N6387" s="93"/>
      <c r="P6387" s="93"/>
    </row>
    <row r="6388" spans="2:16">
      <c r="B6388" s="93"/>
      <c r="C6388" s="93"/>
      <c r="D6388" s="93"/>
      <c r="F6388" s="93"/>
      <c r="H6388" s="93"/>
      <c r="J6388" s="93"/>
      <c r="L6388" s="93"/>
      <c r="N6388" s="93"/>
      <c r="P6388" s="93"/>
    </row>
    <row r="6389" spans="2:16">
      <c r="B6389" s="93"/>
      <c r="C6389" s="93"/>
      <c r="D6389" s="93"/>
      <c r="F6389" s="93"/>
      <c r="H6389" s="93"/>
      <c r="J6389" s="93"/>
      <c r="L6389" s="93"/>
      <c r="N6389" s="93"/>
      <c r="P6389" s="93"/>
    </row>
    <row r="6390" spans="2:16">
      <c r="B6390" s="93"/>
      <c r="C6390" s="93"/>
      <c r="D6390" s="93"/>
      <c r="F6390" s="93"/>
      <c r="H6390" s="93"/>
      <c r="J6390" s="93"/>
      <c r="L6390" s="93"/>
      <c r="N6390" s="93"/>
      <c r="P6390" s="93"/>
    </row>
    <row r="6391" spans="2:16">
      <c r="B6391" s="93"/>
      <c r="C6391" s="93"/>
      <c r="D6391" s="93"/>
      <c r="F6391" s="93"/>
      <c r="H6391" s="93"/>
      <c r="J6391" s="93"/>
      <c r="L6391" s="93"/>
      <c r="N6391" s="93"/>
      <c r="P6391" s="93"/>
    </row>
    <row r="6392" spans="2:16">
      <c r="B6392" s="93"/>
      <c r="C6392" s="93"/>
      <c r="D6392" s="93"/>
      <c r="F6392" s="93"/>
      <c r="H6392" s="93"/>
      <c r="J6392" s="93"/>
      <c r="L6392" s="93"/>
      <c r="N6392" s="93"/>
      <c r="P6392" s="93"/>
    </row>
    <row r="6393" spans="2:16">
      <c r="B6393" s="93"/>
      <c r="C6393" s="93"/>
      <c r="D6393" s="93"/>
      <c r="F6393" s="93"/>
      <c r="H6393" s="93"/>
      <c r="J6393" s="93"/>
      <c r="L6393" s="93"/>
      <c r="N6393" s="93"/>
      <c r="P6393" s="93"/>
    </row>
    <row r="6394" spans="2:16">
      <c r="B6394" s="93"/>
      <c r="C6394" s="93"/>
      <c r="D6394" s="93"/>
      <c r="F6394" s="93"/>
      <c r="H6394" s="93"/>
      <c r="J6394" s="93"/>
      <c r="L6394" s="93"/>
      <c r="N6394" s="93"/>
      <c r="P6394" s="93"/>
    </row>
    <row r="6395" spans="2:16">
      <c r="B6395" s="93"/>
      <c r="C6395" s="93"/>
      <c r="D6395" s="93"/>
      <c r="F6395" s="93"/>
      <c r="H6395" s="93"/>
      <c r="J6395" s="93"/>
      <c r="L6395" s="93"/>
      <c r="N6395" s="93"/>
      <c r="P6395" s="93"/>
    </row>
    <row r="6396" spans="2:16">
      <c r="B6396" s="93"/>
      <c r="C6396" s="93"/>
      <c r="D6396" s="93"/>
      <c r="F6396" s="93"/>
      <c r="H6396" s="93"/>
      <c r="J6396" s="93"/>
      <c r="L6396" s="93"/>
      <c r="N6396" s="93"/>
      <c r="P6396" s="93"/>
    </row>
    <row r="6397" spans="2:16">
      <c r="B6397" s="93"/>
      <c r="C6397" s="93"/>
      <c r="D6397" s="93"/>
      <c r="F6397" s="93"/>
      <c r="H6397" s="93"/>
      <c r="J6397" s="93"/>
      <c r="L6397" s="93"/>
      <c r="N6397" s="93"/>
      <c r="P6397" s="93"/>
    </row>
    <row r="6398" spans="2:16">
      <c r="B6398" s="93"/>
      <c r="C6398" s="93"/>
      <c r="D6398" s="93"/>
      <c r="F6398" s="93"/>
      <c r="H6398" s="93"/>
      <c r="J6398" s="93"/>
      <c r="L6398" s="93"/>
      <c r="N6398" s="93"/>
      <c r="P6398" s="93"/>
    </row>
    <row r="6399" spans="2:16">
      <c r="B6399" s="93"/>
      <c r="C6399" s="93"/>
      <c r="D6399" s="93"/>
      <c r="F6399" s="93"/>
      <c r="H6399" s="93"/>
      <c r="J6399" s="93"/>
      <c r="L6399" s="93"/>
      <c r="N6399" s="93"/>
      <c r="P6399" s="93"/>
    </row>
    <row r="6400" spans="2:16">
      <c r="B6400" s="93"/>
      <c r="C6400" s="93"/>
      <c r="D6400" s="93"/>
      <c r="F6400" s="93"/>
      <c r="H6400" s="93"/>
      <c r="J6400" s="93"/>
      <c r="L6400" s="93"/>
      <c r="N6400" s="93"/>
      <c r="P6400" s="93"/>
    </row>
    <row r="6401" spans="2:16">
      <c r="B6401" s="93"/>
      <c r="C6401" s="93"/>
      <c r="D6401" s="93"/>
      <c r="F6401" s="93"/>
      <c r="H6401" s="93"/>
      <c r="J6401" s="93"/>
      <c r="L6401" s="93"/>
      <c r="N6401" s="93"/>
      <c r="P6401" s="93"/>
    </row>
    <row r="6402" spans="2:16">
      <c r="B6402" s="93"/>
      <c r="C6402" s="93"/>
      <c r="D6402" s="93"/>
      <c r="F6402" s="93"/>
      <c r="H6402" s="93"/>
      <c r="J6402" s="93"/>
      <c r="L6402" s="93"/>
      <c r="N6402" s="93"/>
      <c r="P6402" s="93"/>
    </row>
    <row r="6403" spans="2:16">
      <c r="B6403" s="93"/>
      <c r="C6403" s="93"/>
      <c r="D6403" s="93"/>
      <c r="F6403" s="93"/>
      <c r="H6403" s="93"/>
      <c r="J6403" s="93"/>
      <c r="L6403" s="93"/>
      <c r="N6403" s="93"/>
      <c r="P6403" s="93"/>
    </row>
    <row r="6404" spans="2:16">
      <c r="B6404" s="93"/>
      <c r="C6404" s="93"/>
      <c r="D6404" s="93"/>
      <c r="F6404" s="93"/>
      <c r="H6404" s="93"/>
      <c r="J6404" s="93"/>
      <c r="L6404" s="93"/>
      <c r="N6404" s="93"/>
      <c r="P6404" s="93"/>
    </row>
    <row r="6405" spans="2:16">
      <c r="B6405" s="93"/>
      <c r="C6405" s="93"/>
      <c r="D6405" s="93"/>
      <c r="F6405" s="93"/>
      <c r="H6405" s="93"/>
      <c r="J6405" s="93"/>
      <c r="L6405" s="93"/>
      <c r="N6405" s="93"/>
      <c r="P6405" s="93"/>
    </row>
    <row r="6406" spans="2:16">
      <c r="B6406" s="93"/>
      <c r="C6406" s="93"/>
      <c r="D6406" s="93"/>
      <c r="F6406" s="93"/>
      <c r="H6406" s="93"/>
      <c r="J6406" s="93"/>
      <c r="L6406" s="93"/>
      <c r="N6406" s="93"/>
      <c r="P6406" s="93"/>
    </row>
    <row r="6407" spans="2:16">
      <c r="B6407" s="93"/>
      <c r="C6407" s="93"/>
      <c r="D6407" s="93"/>
      <c r="F6407" s="93"/>
      <c r="H6407" s="93"/>
      <c r="J6407" s="93"/>
      <c r="L6407" s="93"/>
      <c r="N6407" s="93"/>
      <c r="P6407" s="93"/>
    </row>
    <row r="6408" spans="2:16">
      <c r="B6408" s="93"/>
      <c r="C6408" s="93"/>
      <c r="D6408" s="93"/>
      <c r="F6408" s="93"/>
      <c r="H6408" s="93"/>
      <c r="J6408" s="93"/>
      <c r="L6408" s="93"/>
      <c r="N6408" s="93"/>
      <c r="P6408" s="93"/>
    </row>
    <row r="6409" spans="2:16">
      <c r="B6409" s="93"/>
      <c r="C6409" s="93"/>
      <c r="D6409" s="93"/>
      <c r="F6409" s="93"/>
      <c r="H6409" s="93"/>
      <c r="J6409" s="93"/>
      <c r="L6409" s="93"/>
      <c r="N6409" s="93"/>
      <c r="P6409" s="93"/>
    </row>
    <row r="6410" spans="2:16">
      <c r="B6410" s="93"/>
      <c r="C6410" s="93"/>
      <c r="D6410" s="93"/>
      <c r="F6410" s="93"/>
      <c r="H6410" s="93"/>
      <c r="J6410" s="93"/>
      <c r="L6410" s="93"/>
      <c r="N6410" s="93"/>
      <c r="P6410" s="93"/>
    </row>
    <row r="6411" spans="2:16">
      <c r="B6411" s="93"/>
      <c r="C6411" s="93"/>
      <c r="D6411" s="93"/>
      <c r="F6411" s="93"/>
      <c r="H6411" s="93"/>
      <c r="J6411" s="93"/>
      <c r="L6411" s="93"/>
      <c r="N6411" s="93"/>
      <c r="P6411" s="93"/>
    </row>
    <row r="6412" spans="2:16">
      <c r="B6412" s="93"/>
      <c r="C6412" s="93"/>
      <c r="D6412" s="93"/>
      <c r="F6412" s="93"/>
      <c r="H6412" s="93"/>
      <c r="J6412" s="93"/>
      <c r="L6412" s="93"/>
      <c r="N6412" s="93"/>
      <c r="P6412" s="93"/>
    </row>
    <row r="6413" spans="2:16">
      <c r="B6413" s="93"/>
      <c r="C6413" s="93"/>
      <c r="D6413" s="93"/>
      <c r="F6413" s="93"/>
      <c r="H6413" s="93"/>
      <c r="J6413" s="93"/>
      <c r="L6413" s="93"/>
      <c r="N6413" s="93"/>
      <c r="P6413" s="93"/>
    </row>
    <row r="6414" spans="2:16">
      <c r="B6414" s="93"/>
      <c r="C6414" s="93"/>
      <c r="D6414" s="93"/>
      <c r="F6414" s="93"/>
      <c r="H6414" s="93"/>
      <c r="J6414" s="93"/>
      <c r="L6414" s="93"/>
      <c r="N6414" s="93"/>
      <c r="P6414" s="93"/>
    </row>
    <row r="6415" spans="2:16">
      <c r="B6415" s="93"/>
      <c r="C6415" s="93"/>
      <c r="D6415" s="93"/>
      <c r="F6415" s="93"/>
      <c r="H6415" s="93"/>
      <c r="J6415" s="93"/>
      <c r="L6415" s="93"/>
      <c r="N6415" s="93"/>
      <c r="P6415" s="93"/>
    </row>
    <row r="6416" spans="2:16">
      <c r="B6416" s="93"/>
      <c r="C6416" s="93"/>
      <c r="D6416" s="93"/>
      <c r="F6416" s="93"/>
      <c r="H6416" s="93"/>
      <c r="J6416" s="93"/>
      <c r="L6416" s="93"/>
      <c r="N6416" s="93"/>
      <c r="P6416" s="93"/>
    </row>
    <row r="6417" spans="2:16">
      <c r="B6417" s="93"/>
      <c r="C6417" s="93"/>
      <c r="D6417" s="93"/>
      <c r="F6417" s="93"/>
      <c r="H6417" s="93"/>
      <c r="J6417" s="93"/>
      <c r="L6417" s="93"/>
      <c r="N6417" s="93"/>
      <c r="P6417" s="93"/>
    </row>
    <row r="6418" spans="2:16">
      <c r="B6418" s="93"/>
      <c r="C6418" s="93"/>
      <c r="D6418" s="93"/>
      <c r="F6418" s="93"/>
      <c r="H6418" s="93"/>
      <c r="J6418" s="93"/>
      <c r="L6418" s="93"/>
      <c r="N6418" s="93"/>
      <c r="P6418" s="93"/>
    </row>
    <row r="6419" spans="2:16">
      <c r="B6419" s="93"/>
      <c r="C6419" s="93"/>
      <c r="D6419" s="93"/>
      <c r="F6419" s="93"/>
      <c r="H6419" s="93"/>
      <c r="J6419" s="93"/>
      <c r="L6419" s="93"/>
      <c r="N6419" s="93"/>
      <c r="P6419" s="93"/>
    </row>
    <row r="6420" spans="2:16">
      <c r="B6420" s="93"/>
      <c r="C6420" s="93"/>
      <c r="D6420" s="93"/>
      <c r="F6420" s="93"/>
      <c r="H6420" s="93"/>
      <c r="J6420" s="93"/>
      <c r="L6420" s="93"/>
      <c r="N6420" s="93"/>
      <c r="P6420" s="93"/>
    </row>
    <row r="6421" spans="2:16">
      <c r="B6421" s="93"/>
      <c r="C6421" s="93"/>
      <c r="D6421" s="93"/>
      <c r="F6421" s="93"/>
      <c r="H6421" s="93"/>
      <c r="J6421" s="93"/>
      <c r="L6421" s="93"/>
      <c r="N6421" s="93"/>
      <c r="P6421" s="93"/>
    </row>
    <row r="6422" spans="2:16">
      <c r="B6422" s="93"/>
      <c r="C6422" s="93"/>
      <c r="D6422" s="93"/>
      <c r="F6422" s="93"/>
      <c r="H6422" s="93"/>
      <c r="J6422" s="93"/>
      <c r="L6422" s="93"/>
      <c r="N6422" s="93"/>
      <c r="P6422" s="93"/>
    </row>
    <row r="6423" spans="2:16">
      <c r="B6423" s="93"/>
      <c r="C6423" s="93"/>
      <c r="D6423" s="93"/>
      <c r="F6423" s="93"/>
      <c r="H6423" s="93"/>
      <c r="J6423" s="93"/>
      <c r="L6423" s="93"/>
      <c r="N6423" s="93"/>
      <c r="P6423" s="93"/>
    </row>
    <row r="6424" spans="2:16">
      <c r="B6424" s="93"/>
      <c r="C6424" s="93"/>
      <c r="D6424" s="93"/>
      <c r="F6424" s="93"/>
      <c r="H6424" s="93"/>
      <c r="J6424" s="93"/>
      <c r="L6424" s="93"/>
      <c r="N6424" s="93"/>
      <c r="P6424" s="93"/>
    </row>
    <row r="6425" spans="2:16">
      <c r="B6425" s="93"/>
      <c r="C6425" s="93"/>
      <c r="D6425" s="93"/>
      <c r="F6425" s="93"/>
      <c r="H6425" s="93"/>
      <c r="J6425" s="93"/>
      <c r="L6425" s="93"/>
      <c r="N6425" s="93"/>
      <c r="P6425" s="93"/>
    </row>
    <row r="6426" spans="2:16">
      <c r="B6426" s="93"/>
      <c r="C6426" s="93"/>
      <c r="D6426" s="93"/>
      <c r="F6426" s="93"/>
      <c r="H6426" s="93"/>
      <c r="J6426" s="93"/>
      <c r="L6426" s="93"/>
      <c r="N6426" s="93"/>
      <c r="P6426" s="93"/>
    </row>
    <row r="6427" spans="2:16">
      <c r="B6427" s="93"/>
      <c r="C6427" s="93"/>
      <c r="D6427" s="93"/>
      <c r="F6427" s="93"/>
      <c r="H6427" s="93"/>
      <c r="J6427" s="93"/>
      <c r="L6427" s="93"/>
      <c r="N6427" s="93"/>
      <c r="P6427" s="93"/>
    </row>
    <row r="6428" spans="2:16">
      <c r="B6428" s="93"/>
      <c r="C6428" s="93"/>
      <c r="D6428" s="93"/>
      <c r="F6428" s="93"/>
      <c r="H6428" s="93"/>
      <c r="J6428" s="93"/>
      <c r="L6428" s="93"/>
      <c r="N6428" s="93"/>
      <c r="P6428" s="93"/>
    </row>
    <row r="6429" spans="2:16">
      <c r="B6429" s="93"/>
      <c r="C6429" s="93"/>
      <c r="D6429" s="93"/>
      <c r="F6429" s="93"/>
      <c r="H6429" s="93"/>
      <c r="J6429" s="93"/>
      <c r="L6429" s="93"/>
      <c r="N6429" s="93"/>
      <c r="P6429" s="93"/>
    </row>
    <row r="6430" spans="2:16">
      <c r="B6430" s="93"/>
      <c r="C6430" s="93"/>
      <c r="D6430" s="93"/>
      <c r="F6430" s="93"/>
      <c r="H6430" s="93"/>
      <c r="J6430" s="93"/>
      <c r="L6430" s="93"/>
      <c r="N6430" s="93"/>
      <c r="P6430" s="93"/>
    </row>
    <row r="6431" spans="2:16">
      <c r="B6431" s="93"/>
      <c r="C6431" s="93"/>
      <c r="D6431" s="93"/>
      <c r="F6431" s="93"/>
      <c r="H6431" s="93"/>
      <c r="J6431" s="93"/>
      <c r="L6431" s="93"/>
      <c r="N6431" s="93"/>
      <c r="P6431" s="93"/>
    </row>
    <row r="6432" spans="2:16">
      <c r="B6432" s="93"/>
      <c r="C6432" s="93"/>
      <c r="D6432" s="93"/>
      <c r="F6432" s="93"/>
      <c r="H6432" s="93"/>
      <c r="J6432" s="93"/>
      <c r="L6432" s="93"/>
      <c r="N6432" s="93"/>
      <c r="P6432" s="93"/>
    </row>
    <row r="6433" spans="2:16">
      <c r="B6433" s="93"/>
      <c r="C6433" s="93"/>
      <c r="D6433" s="93"/>
      <c r="F6433" s="93"/>
      <c r="H6433" s="93"/>
      <c r="J6433" s="93"/>
      <c r="L6433" s="93"/>
      <c r="N6433" s="93"/>
      <c r="P6433" s="93"/>
    </row>
    <row r="6434" spans="2:16">
      <c r="B6434" s="93"/>
      <c r="C6434" s="93"/>
      <c r="D6434" s="93"/>
      <c r="F6434" s="93"/>
      <c r="H6434" s="93"/>
      <c r="J6434" s="93"/>
      <c r="L6434" s="93"/>
      <c r="N6434" s="93"/>
      <c r="P6434" s="93"/>
    </row>
    <row r="6435" spans="2:16">
      <c r="B6435" s="93"/>
      <c r="C6435" s="93"/>
      <c r="D6435" s="93"/>
      <c r="F6435" s="93"/>
      <c r="H6435" s="93"/>
      <c r="J6435" s="93"/>
      <c r="L6435" s="93"/>
      <c r="N6435" s="93"/>
      <c r="P6435" s="93"/>
    </row>
    <row r="6436" spans="2:16">
      <c r="B6436" s="93"/>
      <c r="C6436" s="93"/>
      <c r="D6436" s="93"/>
      <c r="F6436" s="93"/>
      <c r="H6436" s="93"/>
      <c r="J6436" s="93"/>
      <c r="L6436" s="93"/>
      <c r="N6436" s="93"/>
      <c r="P6436" s="93"/>
    </row>
    <row r="6437" spans="2:16">
      <c r="B6437" s="93"/>
      <c r="C6437" s="93"/>
      <c r="D6437" s="93"/>
      <c r="F6437" s="93"/>
      <c r="H6437" s="93"/>
      <c r="J6437" s="93"/>
      <c r="L6437" s="93"/>
      <c r="N6437" s="93"/>
      <c r="P6437" s="93"/>
    </row>
    <row r="6438" spans="2:16">
      <c r="B6438" s="93"/>
      <c r="C6438" s="93"/>
      <c r="D6438" s="93"/>
      <c r="F6438" s="93"/>
      <c r="H6438" s="93"/>
      <c r="J6438" s="93"/>
      <c r="L6438" s="93"/>
      <c r="N6438" s="93"/>
      <c r="P6438" s="93"/>
    </row>
    <row r="6439" spans="2:16">
      <c r="B6439" s="93"/>
      <c r="C6439" s="93"/>
      <c r="D6439" s="93"/>
      <c r="F6439" s="93"/>
      <c r="H6439" s="93"/>
      <c r="J6439" s="93"/>
      <c r="L6439" s="93"/>
      <c r="N6439" s="93"/>
      <c r="P6439" s="93"/>
    </row>
    <row r="6440" spans="2:16">
      <c r="B6440" s="93"/>
      <c r="C6440" s="93"/>
      <c r="D6440" s="93"/>
      <c r="F6440" s="93"/>
      <c r="H6440" s="93"/>
      <c r="J6440" s="93"/>
      <c r="L6440" s="93"/>
      <c r="N6440" s="93"/>
      <c r="P6440" s="93"/>
    </row>
    <row r="6441" spans="2:16">
      <c r="B6441" s="93"/>
      <c r="C6441" s="93"/>
      <c r="D6441" s="93"/>
      <c r="F6441" s="93"/>
      <c r="H6441" s="93"/>
      <c r="J6441" s="93"/>
      <c r="L6441" s="93"/>
      <c r="N6441" s="93"/>
      <c r="P6441" s="93"/>
    </row>
    <row r="6442" spans="2:16">
      <c r="B6442" s="93"/>
      <c r="C6442" s="93"/>
      <c r="D6442" s="93"/>
      <c r="F6442" s="93"/>
      <c r="H6442" s="93"/>
      <c r="J6442" s="93"/>
      <c r="L6442" s="93"/>
      <c r="N6442" s="93"/>
      <c r="P6442" s="93"/>
    </row>
    <row r="6443" spans="2:16">
      <c r="B6443" s="93"/>
      <c r="C6443" s="93"/>
      <c r="D6443" s="93"/>
      <c r="F6443" s="93"/>
      <c r="H6443" s="93"/>
      <c r="J6443" s="93"/>
      <c r="L6443" s="93"/>
      <c r="N6443" s="93"/>
      <c r="P6443" s="93"/>
    </row>
    <row r="6444" spans="2:16">
      <c r="B6444" s="93"/>
      <c r="C6444" s="93"/>
      <c r="D6444" s="93"/>
      <c r="F6444" s="93"/>
      <c r="H6444" s="93"/>
      <c r="J6444" s="93"/>
      <c r="L6444" s="93"/>
      <c r="N6444" s="93"/>
      <c r="P6444" s="93"/>
    </row>
    <row r="6445" spans="2:16">
      <c r="B6445" s="93"/>
      <c r="C6445" s="93"/>
      <c r="D6445" s="93"/>
      <c r="F6445" s="93"/>
      <c r="H6445" s="93"/>
      <c r="J6445" s="93"/>
      <c r="L6445" s="93"/>
      <c r="N6445" s="93"/>
      <c r="P6445" s="93"/>
    </row>
    <row r="6446" spans="2:16">
      <c r="B6446" s="93"/>
      <c r="C6446" s="93"/>
      <c r="D6446" s="93"/>
      <c r="F6446" s="93"/>
      <c r="H6446" s="93"/>
      <c r="J6446" s="93"/>
      <c r="L6446" s="93"/>
      <c r="N6446" s="93"/>
      <c r="P6446" s="93"/>
    </row>
    <row r="6447" spans="2:16">
      <c r="B6447" s="93"/>
      <c r="C6447" s="93"/>
      <c r="D6447" s="93"/>
      <c r="F6447" s="93"/>
      <c r="H6447" s="93"/>
      <c r="J6447" s="93"/>
      <c r="L6447" s="93"/>
      <c r="N6447" s="93"/>
      <c r="P6447" s="93"/>
    </row>
    <row r="6448" spans="2:16">
      <c r="B6448" s="93"/>
      <c r="C6448" s="93"/>
      <c r="D6448" s="93"/>
      <c r="F6448" s="93"/>
      <c r="H6448" s="93"/>
      <c r="J6448" s="93"/>
      <c r="L6448" s="93"/>
      <c r="N6448" s="93"/>
      <c r="P6448" s="93"/>
    </row>
    <row r="6449" spans="2:16">
      <c r="B6449" s="93"/>
      <c r="C6449" s="93"/>
      <c r="D6449" s="93"/>
      <c r="F6449" s="93"/>
      <c r="H6449" s="93"/>
      <c r="J6449" s="93"/>
      <c r="L6449" s="93"/>
      <c r="N6449" s="93"/>
      <c r="P6449" s="93"/>
    </row>
    <row r="6450" spans="2:16">
      <c r="B6450" s="93"/>
      <c r="C6450" s="93"/>
      <c r="D6450" s="93"/>
      <c r="F6450" s="93"/>
      <c r="H6450" s="93"/>
      <c r="J6450" s="93"/>
      <c r="L6450" s="93"/>
      <c r="N6450" s="93"/>
      <c r="P6450" s="93"/>
    </row>
    <row r="6451" spans="2:16">
      <c r="B6451" s="93"/>
      <c r="C6451" s="93"/>
      <c r="D6451" s="93"/>
      <c r="F6451" s="93"/>
      <c r="H6451" s="93"/>
      <c r="J6451" s="93"/>
      <c r="L6451" s="93"/>
      <c r="N6451" s="93"/>
      <c r="P6451" s="93"/>
    </row>
    <row r="6452" spans="2:16">
      <c r="B6452" s="93"/>
      <c r="C6452" s="93"/>
      <c r="D6452" s="93"/>
      <c r="F6452" s="93"/>
      <c r="H6452" s="93"/>
      <c r="J6452" s="93"/>
      <c r="L6452" s="93"/>
      <c r="N6452" s="93"/>
      <c r="P6452" s="93"/>
    </row>
    <row r="6453" spans="2:16">
      <c r="B6453" s="93"/>
      <c r="C6453" s="93"/>
      <c r="D6453" s="93"/>
      <c r="F6453" s="93"/>
      <c r="H6453" s="93"/>
      <c r="J6453" s="93"/>
      <c r="L6453" s="93"/>
      <c r="N6453" s="93"/>
      <c r="P6453" s="93"/>
    </row>
    <row r="6454" spans="2:16">
      <c r="B6454" s="93"/>
      <c r="C6454" s="93"/>
      <c r="D6454" s="93"/>
      <c r="F6454" s="93"/>
      <c r="H6454" s="93"/>
      <c r="J6454" s="93"/>
      <c r="L6454" s="93"/>
      <c r="N6454" s="93"/>
      <c r="P6454" s="93"/>
    </row>
    <row r="6455" spans="2:16">
      <c r="B6455" s="93"/>
      <c r="C6455" s="93"/>
      <c r="D6455" s="93"/>
      <c r="F6455" s="93"/>
      <c r="H6455" s="93"/>
      <c r="J6455" s="93"/>
      <c r="L6455" s="93"/>
      <c r="N6455" s="93"/>
      <c r="P6455" s="93"/>
    </row>
    <row r="6456" spans="2:16">
      <c r="B6456" s="93"/>
      <c r="C6456" s="93"/>
      <c r="D6456" s="93"/>
      <c r="F6456" s="93"/>
      <c r="H6456" s="93"/>
      <c r="J6456" s="93"/>
      <c r="L6456" s="93"/>
      <c r="N6456" s="93"/>
      <c r="P6456" s="93"/>
    </row>
    <row r="6457" spans="2:16">
      <c r="B6457" s="93"/>
      <c r="C6457" s="93"/>
      <c r="D6457" s="93"/>
      <c r="F6457" s="93"/>
      <c r="H6457" s="93"/>
      <c r="J6457" s="93"/>
      <c r="L6457" s="93"/>
      <c r="N6457" s="93"/>
      <c r="P6457" s="93"/>
    </row>
    <row r="6458" spans="2:16">
      <c r="B6458" s="93"/>
      <c r="C6458" s="93"/>
      <c r="D6458" s="93"/>
      <c r="F6458" s="93"/>
      <c r="H6458" s="93"/>
      <c r="J6458" s="93"/>
      <c r="L6458" s="93"/>
      <c r="N6458" s="93"/>
      <c r="P6458" s="93"/>
    </row>
    <row r="6459" spans="2:16">
      <c r="B6459" s="93"/>
      <c r="C6459" s="93"/>
      <c r="D6459" s="93"/>
      <c r="F6459" s="93"/>
      <c r="H6459" s="93"/>
      <c r="J6459" s="93"/>
      <c r="L6459" s="93"/>
      <c r="N6459" s="93"/>
      <c r="P6459" s="93"/>
    </row>
    <row r="6460" spans="2:16">
      <c r="B6460" s="93"/>
      <c r="C6460" s="93"/>
      <c r="D6460" s="93"/>
      <c r="F6460" s="93"/>
      <c r="H6460" s="93"/>
      <c r="J6460" s="93"/>
      <c r="L6460" s="93"/>
      <c r="N6460" s="93"/>
      <c r="P6460" s="93"/>
    </row>
    <row r="6461" spans="2:16">
      <c r="B6461" s="93"/>
      <c r="C6461" s="93"/>
      <c r="D6461" s="93"/>
      <c r="F6461" s="93"/>
      <c r="H6461" s="93"/>
      <c r="J6461" s="93"/>
      <c r="L6461" s="93"/>
      <c r="N6461" s="93"/>
      <c r="P6461" s="93"/>
    </row>
    <row r="6462" spans="2:16">
      <c r="B6462" s="93"/>
      <c r="C6462" s="93"/>
      <c r="D6462" s="93"/>
      <c r="F6462" s="93"/>
      <c r="H6462" s="93"/>
      <c r="J6462" s="93"/>
      <c r="L6462" s="93"/>
      <c r="N6462" s="93"/>
      <c r="P6462" s="93"/>
    </row>
    <row r="6463" spans="2:16">
      <c r="B6463" s="93"/>
      <c r="C6463" s="93"/>
      <c r="D6463" s="93"/>
      <c r="F6463" s="93"/>
      <c r="H6463" s="93"/>
      <c r="J6463" s="93"/>
      <c r="L6463" s="93"/>
      <c r="N6463" s="93"/>
      <c r="P6463" s="93"/>
    </row>
    <row r="6464" spans="2:16">
      <c r="B6464" s="93"/>
      <c r="C6464" s="93"/>
      <c r="D6464" s="93"/>
      <c r="F6464" s="93"/>
      <c r="H6464" s="93"/>
      <c r="J6464" s="93"/>
      <c r="L6464" s="93"/>
      <c r="N6464" s="93"/>
      <c r="P6464" s="93"/>
    </row>
    <row r="6465" spans="2:16">
      <c r="B6465" s="93"/>
      <c r="C6465" s="93"/>
      <c r="D6465" s="93"/>
      <c r="F6465" s="93"/>
      <c r="H6465" s="93"/>
      <c r="J6465" s="93"/>
      <c r="L6465" s="93"/>
      <c r="N6465" s="93"/>
      <c r="P6465" s="93"/>
    </row>
    <row r="6466" spans="2:16">
      <c r="B6466" s="93"/>
      <c r="C6466" s="93"/>
      <c r="D6466" s="93"/>
      <c r="F6466" s="93"/>
      <c r="H6466" s="93"/>
      <c r="J6466" s="93"/>
      <c r="L6466" s="93"/>
      <c r="N6466" s="93"/>
      <c r="P6466" s="93"/>
    </row>
    <row r="6467" spans="2:16">
      <c r="B6467" s="93"/>
      <c r="C6467" s="93"/>
      <c r="D6467" s="93"/>
      <c r="F6467" s="93"/>
      <c r="H6467" s="93"/>
      <c r="J6467" s="93"/>
      <c r="L6467" s="93"/>
      <c r="N6467" s="93"/>
      <c r="P6467" s="93"/>
    </row>
    <row r="6468" spans="2:16">
      <c r="B6468" s="93"/>
      <c r="C6468" s="93"/>
      <c r="D6468" s="93"/>
      <c r="F6468" s="93"/>
      <c r="H6468" s="93"/>
      <c r="J6468" s="93"/>
      <c r="L6468" s="93"/>
      <c r="N6468" s="93"/>
      <c r="P6468" s="93"/>
    </row>
    <row r="6469" spans="2:16">
      <c r="B6469" s="93"/>
      <c r="C6469" s="93"/>
      <c r="D6469" s="93"/>
      <c r="F6469" s="93"/>
      <c r="H6469" s="93"/>
      <c r="J6469" s="93"/>
      <c r="L6469" s="93"/>
      <c r="N6469" s="93"/>
      <c r="P6469" s="93"/>
    </row>
    <row r="6470" spans="2:16">
      <c r="B6470" s="93"/>
      <c r="C6470" s="93"/>
      <c r="D6470" s="93"/>
      <c r="F6470" s="93"/>
      <c r="H6470" s="93"/>
      <c r="J6470" s="93"/>
      <c r="L6470" s="93"/>
      <c r="N6470" s="93"/>
      <c r="P6470" s="93"/>
    </row>
    <row r="6471" spans="2:16">
      <c r="B6471" s="93"/>
      <c r="C6471" s="93"/>
      <c r="D6471" s="93"/>
      <c r="F6471" s="93"/>
      <c r="H6471" s="93"/>
      <c r="J6471" s="93"/>
      <c r="L6471" s="93"/>
      <c r="N6471" s="93"/>
      <c r="P6471" s="93"/>
    </row>
    <row r="6472" spans="2:16">
      <c r="B6472" s="93"/>
      <c r="C6472" s="93"/>
      <c r="D6472" s="93"/>
      <c r="F6472" s="93"/>
      <c r="H6472" s="93"/>
      <c r="J6472" s="93"/>
      <c r="L6472" s="93"/>
      <c r="N6472" s="93"/>
      <c r="P6472" s="93"/>
    </row>
    <row r="6473" spans="2:16">
      <c r="B6473" s="93"/>
      <c r="C6473" s="93"/>
      <c r="D6473" s="93"/>
      <c r="F6473" s="93"/>
      <c r="H6473" s="93"/>
      <c r="J6473" s="93"/>
      <c r="L6473" s="93"/>
      <c r="N6473" s="93"/>
      <c r="P6473" s="93"/>
    </row>
    <row r="6474" spans="2:16">
      <c r="B6474" s="93"/>
      <c r="C6474" s="93"/>
      <c r="D6474" s="93"/>
      <c r="F6474" s="93"/>
      <c r="H6474" s="93"/>
      <c r="J6474" s="93"/>
      <c r="L6474" s="93"/>
      <c r="N6474" s="93"/>
      <c r="P6474" s="93"/>
    </row>
    <row r="6475" spans="2:16">
      <c r="B6475" s="93"/>
      <c r="C6475" s="93"/>
      <c r="D6475" s="93"/>
      <c r="F6475" s="93"/>
      <c r="H6475" s="93"/>
      <c r="J6475" s="93"/>
      <c r="L6475" s="93"/>
      <c r="N6475" s="93"/>
      <c r="P6475" s="93"/>
    </row>
    <row r="6476" spans="2:16">
      <c r="B6476" s="93"/>
      <c r="C6476" s="93"/>
      <c r="D6476" s="93"/>
      <c r="F6476" s="93"/>
      <c r="H6476" s="93"/>
      <c r="J6476" s="93"/>
      <c r="L6476" s="93"/>
      <c r="N6476" s="93"/>
      <c r="P6476" s="93"/>
    </row>
    <row r="6477" spans="2:16">
      <c r="B6477" s="93"/>
      <c r="C6477" s="93"/>
      <c r="D6477" s="93"/>
      <c r="F6477" s="93"/>
      <c r="H6477" s="93"/>
      <c r="J6477" s="93"/>
      <c r="L6477" s="93"/>
      <c r="N6477" s="93"/>
      <c r="P6477" s="93"/>
    </row>
    <row r="6478" spans="2:16">
      <c r="B6478" s="93"/>
      <c r="C6478" s="93"/>
      <c r="D6478" s="93"/>
      <c r="F6478" s="93"/>
      <c r="H6478" s="93"/>
      <c r="J6478" s="93"/>
      <c r="L6478" s="93"/>
      <c r="N6478" s="93"/>
      <c r="P6478" s="93"/>
    </row>
    <row r="6479" spans="2:16">
      <c r="B6479" s="93"/>
      <c r="C6479" s="93"/>
      <c r="D6479" s="93"/>
      <c r="F6479" s="93"/>
      <c r="H6479" s="93"/>
      <c r="J6479" s="93"/>
      <c r="L6479" s="93"/>
      <c r="N6479" s="93"/>
      <c r="P6479" s="93"/>
    </row>
    <row r="6480" spans="2:16">
      <c r="B6480" s="93"/>
      <c r="C6480" s="93"/>
      <c r="D6480" s="93"/>
      <c r="F6480" s="93"/>
      <c r="H6480" s="93"/>
      <c r="J6480" s="93"/>
      <c r="L6480" s="93"/>
      <c r="N6480" s="93"/>
      <c r="P6480" s="93"/>
    </row>
    <row r="6481" spans="2:16">
      <c r="B6481" s="93"/>
      <c r="C6481" s="93"/>
      <c r="D6481" s="93"/>
      <c r="F6481" s="93"/>
      <c r="H6481" s="93"/>
      <c r="J6481" s="93"/>
      <c r="L6481" s="93"/>
      <c r="N6481" s="93"/>
      <c r="P6481" s="93"/>
    </row>
    <row r="6482" spans="2:16">
      <c r="B6482" s="93"/>
      <c r="C6482" s="93"/>
      <c r="D6482" s="93"/>
      <c r="F6482" s="93"/>
      <c r="H6482" s="93"/>
      <c r="J6482" s="93"/>
      <c r="L6482" s="93"/>
      <c r="N6482" s="93"/>
      <c r="P6482" s="93"/>
    </row>
    <row r="6483" spans="2:16">
      <c r="B6483" s="93"/>
      <c r="C6483" s="93"/>
      <c r="D6483" s="93"/>
      <c r="F6483" s="93"/>
      <c r="H6483" s="93"/>
      <c r="J6483" s="93"/>
      <c r="L6483" s="93"/>
      <c r="N6483" s="93"/>
      <c r="P6483" s="93"/>
    </row>
    <row r="6484" spans="2:16">
      <c r="B6484" s="93"/>
      <c r="C6484" s="93"/>
      <c r="D6484" s="93"/>
      <c r="F6484" s="93"/>
      <c r="H6484" s="93"/>
      <c r="J6484" s="93"/>
      <c r="L6484" s="93"/>
      <c r="N6484" s="93"/>
      <c r="P6484" s="93"/>
    </row>
    <row r="6485" spans="2:16">
      <c r="B6485" s="93"/>
      <c r="C6485" s="93"/>
      <c r="D6485" s="93"/>
      <c r="F6485" s="93"/>
      <c r="H6485" s="93"/>
      <c r="J6485" s="93"/>
      <c r="L6485" s="93"/>
      <c r="N6485" s="93"/>
      <c r="P6485" s="93"/>
    </row>
    <row r="6486" spans="2:16">
      <c r="B6486" s="93"/>
      <c r="C6486" s="93"/>
      <c r="D6486" s="93"/>
      <c r="F6486" s="93"/>
      <c r="H6486" s="93"/>
      <c r="J6486" s="93"/>
      <c r="L6486" s="93"/>
      <c r="N6486" s="93"/>
      <c r="P6486" s="93"/>
    </row>
    <row r="6487" spans="2:16">
      <c r="B6487" s="93"/>
      <c r="C6487" s="93"/>
      <c r="D6487" s="93"/>
      <c r="F6487" s="93"/>
      <c r="H6487" s="93"/>
      <c r="J6487" s="93"/>
      <c r="L6487" s="93"/>
      <c r="N6487" s="93"/>
      <c r="P6487" s="93"/>
    </row>
    <row r="6488" spans="2:16">
      <c r="B6488" s="93"/>
      <c r="C6488" s="93"/>
      <c r="D6488" s="93"/>
      <c r="F6488" s="93"/>
      <c r="H6488" s="93"/>
      <c r="J6488" s="93"/>
      <c r="L6488" s="93"/>
      <c r="N6488" s="93"/>
      <c r="P6488" s="93"/>
    </row>
    <row r="6489" spans="2:16">
      <c r="B6489" s="93"/>
      <c r="C6489" s="93"/>
      <c r="D6489" s="93"/>
      <c r="F6489" s="93"/>
      <c r="H6489" s="93"/>
      <c r="J6489" s="93"/>
      <c r="L6489" s="93"/>
      <c r="N6489" s="93"/>
      <c r="P6489" s="93"/>
    </row>
    <row r="6490" spans="2:16">
      <c r="B6490" s="93"/>
      <c r="C6490" s="93"/>
      <c r="D6490" s="93"/>
      <c r="F6490" s="93"/>
      <c r="H6490" s="93"/>
      <c r="J6490" s="93"/>
      <c r="L6490" s="93"/>
      <c r="N6490" s="93"/>
      <c r="P6490" s="93"/>
    </row>
    <row r="6491" spans="2:16">
      <c r="B6491" s="93"/>
      <c r="C6491" s="93"/>
      <c r="D6491" s="93"/>
      <c r="F6491" s="93"/>
      <c r="H6491" s="93"/>
      <c r="J6491" s="93"/>
      <c r="L6491" s="93"/>
      <c r="N6491" s="93"/>
      <c r="P6491" s="93"/>
    </row>
    <row r="6492" spans="2:16">
      <c r="B6492" s="93"/>
      <c r="C6492" s="93"/>
      <c r="D6492" s="93"/>
      <c r="F6492" s="93"/>
      <c r="H6492" s="93"/>
      <c r="J6492" s="93"/>
      <c r="L6492" s="93"/>
      <c r="N6492" s="93"/>
      <c r="P6492" s="93"/>
    </row>
    <row r="6493" spans="2:16">
      <c r="B6493" s="93"/>
      <c r="C6493" s="93"/>
      <c r="D6493" s="93"/>
      <c r="F6493" s="93"/>
      <c r="H6493" s="93"/>
      <c r="J6493" s="93"/>
      <c r="L6493" s="93"/>
      <c r="N6493" s="93"/>
      <c r="P6493" s="93"/>
    </row>
    <row r="6494" spans="2:16">
      <c r="B6494" s="93"/>
      <c r="C6494" s="93"/>
      <c r="D6494" s="93"/>
      <c r="F6494" s="93"/>
      <c r="H6494" s="93"/>
      <c r="J6494" s="93"/>
      <c r="L6494" s="93"/>
      <c r="N6494" s="93"/>
      <c r="P6494" s="93"/>
    </row>
    <row r="6495" spans="2:16">
      <c r="B6495" s="93"/>
      <c r="C6495" s="93"/>
      <c r="D6495" s="93"/>
      <c r="F6495" s="93"/>
      <c r="H6495" s="93"/>
      <c r="J6495" s="93"/>
      <c r="L6495" s="93"/>
      <c r="N6495" s="93"/>
      <c r="P6495" s="93"/>
    </row>
    <row r="6496" spans="2:16">
      <c r="B6496" s="93"/>
      <c r="C6496" s="93"/>
      <c r="D6496" s="93"/>
      <c r="F6496" s="93"/>
      <c r="H6496" s="93"/>
      <c r="J6496" s="93"/>
      <c r="L6496" s="93"/>
      <c r="N6496" s="93"/>
      <c r="P6496" s="93"/>
    </row>
    <row r="6497" spans="2:16">
      <c r="B6497" s="93"/>
      <c r="C6497" s="93"/>
      <c r="D6497" s="93"/>
      <c r="F6497" s="93"/>
      <c r="H6497" s="93"/>
      <c r="J6497" s="93"/>
      <c r="L6497" s="93"/>
      <c r="N6497" s="93"/>
      <c r="P6497" s="93"/>
    </row>
    <row r="6498" spans="2:16">
      <c r="B6498" s="93"/>
      <c r="C6498" s="93"/>
      <c r="D6498" s="93"/>
      <c r="F6498" s="93"/>
      <c r="H6498" s="93"/>
      <c r="J6498" s="93"/>
      <c r="L6498" s="93"/>
      <c r="N6498" s="93"/>
      <c r="P6498" s="93"/>
    </row>
    <row r="6499" spans="2:16">
      <c r="B6499" s="93"/>
      <c r="C6499" s="93"/>
      <c r="D6499" s="93"/>
      <c r="F6499" s="93"/>
      <c r="H6499" s="93"/>
      <c r="J6499" s="93"/>
      <c r="L6499" s="93"/>
      <c r="N6499" s="93"/>
      <c r="P6499" s="93"/>
    </row>
    <row r="6500" spans="2:16">
      <c r="B6500" s="93"/>
      <c r="C6500" s="93"/>
      <c r="D6500" s="93"/>
      <c r="F6500" s="93"/>
      <c r="H6500" s="93"/>
      <c r="J6500" s="93"/>
      <c r="L6500" s="93"/>
      <c r="N6500" s="93"/>
      <c r="P6500" s="93"/>
    </row>
    <row r="6501" spans="2:16">
      <c r="B6501" s="93"/>
      <c r="C6501" s="93"/>
      <c r="D6501" s="93"/>
      <c r="F6501" s="93"/>
      <c r="H6501" s="93"/>
      <c r="J6501" s="93"/>
      <c r="L6501" s="93"/>
      <c r="N6501" s="93"/>
      <c r="P6501" s="93"/>
    </row>
    <row r="6502" spans="2:16">
      <c r="B6502" s="93"/>
      <c r="C6502" s="93"/>
      <c r="D6502" s="93"/>
      <c r="F6502" s="93"/>
      <c r="H6502" s="93"/>
      <c r="J6502" s="93"/>
      <c r="L6502" s="93"/>
      <c r="N6502" s="93"/>
      <c r="P6502" s="93"/>
    </row>
    <row r="6503" spans="2:16">
      <c r="B6503" s="93"/>
      <c r="C6503" s="93"/>
      <c r="D6503" s="93"/>
      <c r="F6503" s="93"/>
      <c r="H6503" s="93"/>
      <c r="J6503" s="93"/>
      <c r="L6503" s="93"/>
      <c r="N6503" s="93"/>
      <c r="P6503" s="93"/>
    </row>
    <row r="6504" spans="2:16">
      <c r="B6504" s="93"/>
      <c r="C6504" s="93"/>
      <c r="D6504" s="93"/>
      <c r="F6504" s="93"/>
      <c r="H6504" s="93"/>
      <c r="J6504" s="93"/>
      <c r="L6504" s="93"/>
      <c r="N6504" s="93"/>
      <c r="P6504" s="93"/>
    </row>
    <row r="6505" spans="2:16">
      <c r="B6505" s="93"/>
      <c r="C6505" s="93"/>
      <c r="D6505" s="93"/>
      <c r="F6505" s="93"/>
      <c r="H6505" s="93"/>
      <c r="J6505" s="93"/>
      <c r="L6505" s="93"/>
      <c r="N6505" s="93"/>
      <c r="P6505" s="93"/>
    </row>
    <row r="6506" spans="2:16">
      <c r="B6506" s="93"/>
      <c r="C6506" s="93"/>
      <c r="D6506" s="93"/>
      <c r="F6506" s="93"/>
      <c r="H6506" s="93"/>
      <c r="J6506" s="93"/>
      <c r="L6506" s="93"/>
      <c r="N6506" s="93"/>
      <c r="P6506" s="93"/>
    </row>
    <row r="6507" spans="2:16">
      <c r="B6507" s="93"/>
      <c r="C6507" s="93"/>
      <c r="D6507" s="93"/>
      <c r="F6507" s="93"/>
      <c r="H6507" s="93"/>
      <c r="J6507" s="93"/>
      <c r="L6507" s="93"/>
      <c r="N6507" s="93"/>
      <c r="P6507" s="93"/>
    </row>
    <row r="6508" spans="2:16">
      <c r="B6508" s="93"/>
      <c r="C6508" s="93"/>
      <c r="D6508" s="93"/>
      <c r="F6508" s="93"/>
      <c r="H6508" s="93"/>
      <c r="J6508" s="93"/>
      <c r="L6508" s="93"/>
      <c r="N6508" s="93"/>
      <c r="P6508" s="93"/>
    </row>
    <row r="6509" spans="2:16">
      <c r="B6509" s="93"/>
      <c r="C6509" s="93"/>
      <c r="D6509" s="93"/>
      <c r="F6509" s="93"/>
      <c r="H6509" s="93"/>
      <c r="J6509" s="93"/>
      <c r="L6509" s="93"/>
      <c r="N6509" s="93"/>
      <c r="P6509" s="93"/>
    </row>
    <row r="6510" spans="2:16">
      <c r="B6510" s="93"/>
      <c r="C6510" s="93"/>
      <c r="D6510" s="93"/>
      <c r="F6510" s="93"/>
      <c r="H6510" s="93"/>
      <c r="J6510" s="93"/>
      <c r="L6510" s="93"/>
      <c r="N6510" s="93"/>
      <c r="P6510" s="93"/>
    </row>
    <row r="6511" spans="2:16">
      <c r="B6511" s="93"/>
      <c r="C6511" s="93"/>
      <c r="D6511" s="93"/>
      <c r="F6511" s="93"/>
      <c r="H6511" s="93"/>
      <c r="J6511" s="93"/>
      <c r="L6511" s="93"/>
      <c r="N6511" s="93"/>
      <c r="P6511" s="93"/>
    </row>
    <row r="6512" spans="2:16">
      <c r="B6512" s="93"/>
      <c r="C6512" s="93"/>
      <c r="D6512" s="93"/>
      <c r="F6512" s="93"/>
      <c r="H6512" s="93"/>
      <c r="J6512" s="93"/>
      <c r="L6512" s="93"/>
      <c r="N6512" s="93"/>
      <c r="P6512" s="93"/>
    </row>
    <row r="6513" spans="2:16">
      <c r="B6513" s="93"/>
      <c r="C6513" s="93"/>
      <c r="D6513" s="93"/>
      <c r="F6513" s="93"/>
      <c r="H6513" s="93"/>
      <c r="J6513" s="93"/>
      <c r="L6513" s="93"/>
      <c r="N6513" s="93"/>
      <c r="P6513" s="93"/>
    </row>
    <row r="6514" spans="2:16">
      <c r="B6514" s="93"/>
      <c r="C6514" s="93"/>
      <c r="D6514" s="93"/>
      <c r="F6514" s="93"/>
      <c r="H6514" s="93"/>
      <c r="J6514" s="93"/>
      <c r="L6514" s="93"/>
      <c r="N6514" s="93"/>
      <c r="P6514" s="93"/>
    </row>
    <row r="6515" spans="2:16">
      <c r="B6515" s="93"/>
      <c r="C6515" s="93"/>
      <c r="D6515" s="93"/>
      <c r="F6515" s="93"/>
      <c r="H6515" s="93"/>
      <c r="J6515" s="93"/>
      <c r="L6515" s="93"/>
      <c r="N6515" s="93"/>
      <c r="P6515" s="93"/>
    </row>
    <row r="6516" spans="2:16">
      <c r="B6516" s="93"/>
      <c r="C6516" s="93"/>
      <c r="D6516" s="93"/>
      <c r="F6516" s="93"/>
      <c r="H6516" s="93"/>
      <c r="J6516" s="93"/>
      <c r="L6516" s="93"/>
      <c r="N6516" s="93"/>
      <c r="P6516" s="93"/>
    </row>
    <row r="6517" spans="2:16">
      <c r="B6517" s="93"/>
      <c r="C6517" s="93"/>
      <c r="D6517" s="93"/>
      <c r="F6517" s="93"/>
      <c r="H6517" s="93"/>
      <c r="J6517" s="93"/>
      <c r="L6517" s="93"/>
      <c r="N6517" s="93"/>
      <c r="P6517" s="93"/>
    </row>
    <row r="6518" spans="2:16">
      <c r="B6518" s="93"/>
      <c r="C6518" s="93"/>
      <c r="D6518" s="93"/>
      <c r="F6518" s="93"/>
      <c r="H6518" s="93"/>
      <c r="J6518" s="93"/>
      <c r="L6518" s="93"/>
      <c r="N6518" s="93"/>
      <c r="P6518" s="93"/>
    </row>
    <row r="6519" spans="2:16">
      <c r="B6519" s="93"/>
      <c r="C6519" s="93"/>
      <c r="D6519" s="93"/>
      <c r="F6519" s="93"/>
      <c r="H6519" s="93"/>
      <c r="J6519" s="93"/>
      <c r="L6519" s="93"/>
      <c r="N6519" s="93"/>
      <c r="P6519" s="93"/>
    </row>
    <row r="6520" spans="2:16">
      <c r="B6520" s="93"/>
      <c r="C6520" s="93"/>
      <c r="D6520" s="93"/>
      <c r="F6520" s="93"/>
      <c r="H6520" s="93"/>
      <c r="J6520" s="93"/>
      <c r="L6520" s="93"/>
      <c r="N6520" s="93"/>
      <c r="P6520" s="93"/>
    </row>
    <row r="6521" spans="2:16">
      <c r="B6521" s="93"/>
      <c r="C6521" s="93"/>
      <c r="D6521" s="93"/>
      <c r="F6521" s="93"/>
      <c r="H6521" s="93"/>
      <c r="J6521" s="93"/>
      <c r="L6521" s="93"/>
      <c r="N6521" s="93"/>
      <c r="P6521" s="93"/>
    </row>
    <row r="6522" spans="2:16">
      <c r="B6522" s="93"/>
      <c r="C6522" s="93"/>
      <c r="D6522" s="93"/>
      <c r="F6522" s="93"/>
      <c r="H6522" s="93"/>
      <c r="J6522" s="93"/>
      <c r="L6522" s="93"/>
      <c r="N6522" s="93"/>
      <c r="P6522" s="93"/>
    </row>
    <row r="6523" spans="2:16">
      <c r="B6523" s="93"/>
      <c r="C6523" s="93"/>
      <c r="D6523" s="93"/>
      <c r="F6523" s="93"/>
      <c r="H6523" s="93"/>
      <c r="J6523" s="93"/>
      <c r="L6523" s="93"/>
      <c r="N6523" s="93"/>
      <c r="P6523" s="93"/>
    </row>
    <row r="6524" spans="2:16">
      <c r="B6524" s="93"/>
      <c r="C6524" s="93"/>
      <c r="D6524" s="93"/>
      <c r="F6524" s="93"/>
      <c r="H6524" s="93"/>
      <c r="J6524" s="93"/>
      <c r="L6524" s="93"/>
      <c r="N6524" s="93"/>
      <c r="P6524" s="93"/>
    </row>
    <row r="6525" spans="2:16">
      <c r="B6525" s="93"/>
      <c r="C6525" s="93"/>
      <c r="D6525" s="93"/>
      <c r="F6525" s="93"/>
      <c r="H6525" s="93"/>
      <c r="J6525" s="93"/>
      <c r="L6525" s="93"/>
      <c r="N6525" s="93"/>
      <c r="P6525" s="93"/>
    </row>
    <row r="6526" spans="2:16">
      <c r="B6526" s="93"/>
      <c r="C6526" s="93"/>
      <c r="D6526" s="93"/>
      <c r="F6526" s="93"/>
      <c r="H6526" s="93"/>
      <c r="J6526" s="93"/>
      <c r="L6526" s="93"/>
      <c r="N6526" s="93"/>
      <c r="P6526" s="93"/>
    </row>
    <row r="6527" spans="2:16">
      <c r="B6527" s="93"/>
      <c r="C6527" s="93"/>
      <c r="D6527" s="93"/>
      <c r="F6527" s="93"/>
      <c r="H6527" s="93"/>
      <c r="J6527" s="93"/>
      <c r="L6527" s="93"/>
      <c r="N6527" s="93"/>
      <c r="P6527" s="93"/>
    </row>
    <row r="6528" spans="2:16">
      <c r="B6528" s="93"/>
      <c r="C6528" s="93"/>
      <c r="D6528" s="93"/>
      <c r="F6528" s="93"/>
      <c r="H6528" s="93"/>
      <c r="J6528" s="93"/>
      <c r="L6528" s="93"/>
      <c r="N6528" s="93"/>
      <c r="P6528" s="93"/>
    </row>
    <row r="6529" spans="2:16">
      <c r="B6529" s="93"/>
      <c r="C6529" s="93"/>
      <c r="D6529" s="93"/>
      <c r="F6529" s="93"/>
      <c r="H6529" s="93"/>
      <c r="J6529" s="93"/>
      <c r="L6529" s="93"/>
      <c r="N6529" s="93"/>
      <c r="P6529" s="93"/>
    </row>
    <row r="6530" spans="2:16">
      <c r="B6530" s="93"/>
      <c r="C6530" s="93"/>
      <c r="D6530" s="93"/>
      <c r="F6530" s="93"/>
      <c r="H6530" s="93"/>
      <c r="J6530" s="93"/>
      <c r="L6530" s="93"/>
      <c r="N6530" s="93"/>
      <c r="P6530" s="93"/>
    </row>
    <row r="6531" spans="2:16">
      <c r="B6531" s="93"/>
      <c r="C6531" s="93"/>
      <c r="D6531" s="93"/>
      <c r="F6531" s="93"/>
      <c r="H6531" s="93"/>
      <c r="J6531" s="93"/>
      <c r="L6531" s="93"/>
      <c r="N6531" s="93"/>
      <c r="P6531" s="93"/>
    </row>
    <row r="6532" spans="2:16">
      <c r="B6532" s="93"/>
      <c r="C6532" s="93"/>
      <c r="D6532" s="93"/>
      <c r="F6532" s="93"/>
      <c r="H6532" s="93"/>
      <c r="J6532" s="93"/>
      <c r="L6532" s="93"/>
      <c r="N6532" s="93"/>
      <c r="P6532" s="93"/>
    </row>
    <row r="6533" spans="2:16">
      <c r="B6533" s="93"/>
      <c r="C6533" s="93"/>
      <c r="D6533" s="93"/>
      <c r="F6533" s="93"/>
      <c r="H6533" s="93"/>
      <c r="J6533" s="93"/>
      <c r="L6533" s="93"/>
      <c r="N6533" s="93"/>
      <c r="P6533" s="93"/>
    </row>
    <row r="6534" spans="2:16">
      <c r="B6534" s="93"/>
      <c r="C6534" s="93"/>
      <c r="D6534" s="93"/>
      <c r="F6534" s="93"/>
      <c r="H6534" s="93"/>
      <c r="J6534" s="93"/>
      <c r="L6534" s="93"/>
      <c r="N6534" s="93"/>
      <c r="P6534" s="93"/>
    </row>
    <row r="6535" spans="2:16">
      <c r="B6535" s="93"/>
      <c r="C6535" s="93"/>
      <c r="D6535" s="93"/>
      <c r="F6535" s="93"/>
      <c r="H6535" s="93"/>
      <c r="J6535" s="93"/>
      <c r="L6535" s="93"/>
      <c r="N6535" s="93"/>
      <c r="P6535" s="93"/>
    </row>
    <row r="6536" spans="2:16">
      <c r="B6536" s="93"/>
      <c r="C6536" s="93"/>
      <c r="D6536" s="93"/>
      <c r="F6536" s="93"/>
      <c r="H6536" s="93"/>
      <c r="J6536" s="93"/>
      <c r="L6536" s="93"/>
      <c r="N6536" s="93"/>
      <c r="P6536" s="93"/>
    </row>
    <row r="6537" spans="2:16">
      <c r="B6537" s="93"/>
      <c r="C6537" s="93"/>
      <c r="D6537" s="93"/>
      <c r="F6537" s="93"/>
      <c r="H6537" s="93"/>
      <c r="J6537" s="93"/>
      <c r="L6537" s="93"/>
      <c r="N6537" s="93"/>
      <c r="P6537" s="93"/>
    </row>
    <row r="6538" spans="2:16">
      <c r="B6538" s="93"/>
      <c r="C6538" s="93"/>
      <c r="D6538" s="93"/>
      <c r="F6538" s="93"/>
      <c r="H6538" s="93"/>
      <c r="J6538" s="93"/>
      <c r="L6538" s="93"/>
      <c r="N6538" s="93"/>
      <c r="P6538" s="93"/>
    </row>
    <row r="6539" spans="2:16">
      <c r="B6539" s="93"/>
      <c r="C6539" s="93"/>
      <c r="D6539" s="93"/>
      <c r="F6539" s="93"/>
      <c r="H6539" s="93"/>
      <c r="J6539" s="93"/>
      <c r="L6539" s="93"/>
      <c r="N6539" s="93"/>
      <c r="P6539" s="93"/>
    </row>
    <row r="6540" spans="2:16">
      <c r="B6540" s="93"/>
      <c r="C6540" s="93"/>
      <c r="D6540" s="93"/>
      <c r="F6540" s="93"/>
      <c r="H6540" s="93"/>
      <c r="J6540" s="93"/>
      <c r="L6540" s="93"/>
      <c r="N6540" s="93"/>
      <c r="P6540" s="93"/>
    </row>
    <row r="6541" spans="2:16">
      <c r="B6541" s="93"/>
      <c r="C6541" s="93"/>
      <c r="D6541" s="93"/>
      <c r="F6541" s="93"/>
      <c r="H6541" s="93"/>
      <c r="J6541" s="93"/>
      <c r="L6541" s="93"/>
      <c r="N6541" s="93"/>
      <c r="P6541" s="93"/>
    </row>
    <row r="6542" spans="2:16">
      <c r="B6542" s="93"/>
      <c r="C6542" s="93"/>
      <c r="D6542" s="93"/>
      <c r="F6542" s="93"/>
      <c r="H6542" s="93"/>
      <c r="J6542" s="93"/>
      <c r="L6542" s="93"/>
      <c r="N6542" s="93"/>
      <c r="P6542" s="93"/>
    </row>
    <row r="6543" spans="2:16">
      <c r="B6543" s="93"/>
      <c r="C6543" s="93"/>
      <c r="D6543" s="93"/>
      <c r="F6543" s="93"/>
      <c r="H6543" s="93"/>
      <c r="J6543" s="93"/>
      <c r="L6543" s="93"/>
      <c r="N6543" s="93"/>
      <c r="P6543" s="93"/>
    </row>
    <row r="6544" spans="2:16">
      <c r="B6544" s="93"/>
      <c r="C6544" s="93"/>
      <c r="D6544" s="93"/>
      <c r="F6544" s="93"/>
      <c r="H6544" s="93"/>
      <c r="J6544" s="93"/>
      <c r="L6544" s="93"/>
      <c r="N6544" s="93"/>
      <c r="P6544" s="93"/>
    </row>
    <row r="6545" spans="2:16">
      <c r="B6545" s="93"/>
      <c r="C6545" s="93"/>
      <c r="D6545" s="93"/>
      <c r="F6545" s="93"/>
      <c r="H6545" s="93"/>
      <c r="J6545" s="93"/>
      <c r="L6545" s="93"/>
      <c r="N6545" s="93"/>
      <c r="P6545" s="93"/>
    </row>
    <row r="6546" spans="2:16">
      <c r="B6546" s="93"/>
      <c r="C6546" s="93"/>
      <c r="D6546" s="93"/>
      <c r="F6546" s="93"/>
      <c r="H6546" s="93"/>
      <c r="J6546" s="93"/>
      <c r="L6546" s="93"/>
      <c r="N6546" s="93"/>
      <c r="P6546" s="93"/>
    </row>
    <row r="6547" spans="2:16">
      <c r="B6547" s="93"/>
      <c r="C6547" s="93"/>
      <c r="D6547" s="93"/>
      <c r="F6547" s="93"/>
      <c r="H6547" s="93"/>
      <c r="J6547" s="93"/>
      <c r="L6547" s="93"/>
      <c r="N6547" s="93"/>
      <c r="P6547" s="93"/>
    </row>
    <row r="6548" spans="2:16">
      <c r="B6548" s="93"/>
      <c r="C6548" s="93"/>
      <c r="D6548" s="93"/>
      <c r="F6548" s="93"/>
      <c r="H6548" s="93"/>
      <c r="J6548" s="93"/>
      <c r="L6548" s="93"/>
      <c r="N6548" s="93"/>
      <c r="P6548" s="93"/>
    </row>
    <row r="6549" spans="2:16">
      <c r="B6549" s="93"/>
      <c r="C6549" s="93"/>
      <c r="D6549" s="93"/>
      <c r="F6549" s="93"/>
      <c r="H6549" s="93"/>
      <c r="J6549" s="93"/>
      <c r="L6549" s="93"/>
      <c r="N6549" s="93"/>
      <c r="P6549" s="93"/>
    </row>
    <row r="6550" spans="2:16">
      <c r="B6550" s="93"/>
      <c r="C6550" s="93"/>
      <c r="D6550" s="93"/>
      <c r="F6550" s="93"/>
      <c r="H6550" s="93"/>
      <c r="J6550" s="93"/>
      <c r="L6550" s="93"/>
      <c r="N6550" s="93"/>
      <c r="P6550" s="93"/>
    </row>
    <row r="6551" spans="2:16">
      <c r="B6551" s="93"/>
      <c r="C6551" s="93"/>
      <c r="D6551" s="93"/>
      <c r="F6551" s="93"/>
      <c r="H6551" s="93"/>
      <c r="J6551" s="93"/>
      <c r="L6551" s="93"/>
      <c r="N6551" s="93"/>
      <c r="P6551" s="93"/>
    </row>
    <row r="6552" spans="2:16">
      <c r="B6552" s="93"/>
      <c r="C6552" s="93"/>
      <c r="D6552" s="93"/>
      <c r="F6552" s="93"/>
      <c r="H6552" s="93"/>
      <c r="J6552" s="93"/>
      <c r="L6552" s="93"/>
      <c r="N6552" s="93"/>
      <c r="P6552" s="93"/>
    </row>
    <row r="6553" spans="2:16">
      <c r="B6553" s="93"/>
      <c r="C6553" s="93"/>
      <c r="D6553" s="93"/>
      <c r="F6553" s="93"/>
      <c r="H6553" s="93"/>
      <c r="J6553" s="93"/>
      <c r="L6553" s="93"/>
      <c r="N6553" s="93"/>
      <c r="P6553" s="93"/>
    </row>
    <row r="6554" spans="2:16">
      <c r="B6554" s="93"/>
      <c r="C6554" s="93"/>
      <c r="D6554" s="93"/>
      <c r="F6554" s="93"/>
      <c r="H6554" s="93"/>
      <c r="J6554" s="93"/>
      <c r="L6554" s="93"/>
      <c r="N6554" s="93"/>
      <c r="P6554" s="93"/>
    </row>
    <row r="6555" spans="2:16">
      <c r="B6555" s="93"/>
      <c r="C6555" s="93"/>
      <c r="D6555" s="93"/>
      <c r="F6555" s="93"/>
      <c r="H6555" s="93"/>
      <c r="J6555" s="93"/>
      <c r="L6555" s="93"/>
      <c r="N6555" s="93"/>
      <c r="P6555" s="93"/>
    </row>
    <row r="6556" spans="2:16">
      <c r="B6556" s="93"/>
      <c r="C6556" s="93"/>
      <c r="D6556" s="93"/>
      <c r="F6556" s="93"/>
      <c r="H6556" s="93"/>
      <c r="J6556" s="93"/>
      <c r="L6556" s="93"/>
      <c r="N6556" s="93"/>
      <c r="P6556" s="93"/>
    </row>
    <row r="6557" spans="2:16">
      <c r="B6557" s="93"/>
      <c r="C6557" s="93"/>
      <c r="D6557" s="93"/>
      <c r="F6557" s="93"/>
      <c r="H6557" s="93"/>
      <c r="J6557" s="93"/>
      <c r="L6557" s="93"/>
      <c r="N6557" s="93"/>
      <c r="P6557" s="93"/>
    </row>
    <row r="6558" spans="2:16">
      <c r="B6558" s="93"/>
      <c r="C6558" s="93"/>
      <c r="D6558" s="93"/>
      <c r="F6558" s="93"/>
      <c r="H6558" s="93"/>
      <c r="J6558" s="93"/>
      <c r="L6558" s="93"/>
      <c r="N6558" s="93"/>
      <c r="P6558" s="93"/>
    </row>
    <row r="6559" spans="2:16">
      <c r="B6559" s="93"/>
      <c r="C6559" s="93"/>
      <c r="D6559" s="93"/>
      <c r="F6559" s="93"/>
      <c r="H6559" s="93"/>
      <c r="J6559" s="93"/>
      <c r="L6559" s="93"/>
      <c r="N6559" s="93"/>
      <c r="P6559" s="93"/>
    </row>
    <row r="6560" spans="2:16">
      <c r="B6560" s="93"/>
      <c r="C6560" s="93"/>
      <c r="D6560" s="93"/>
      <c r="F6560" s="93"/>
      <c r="H6560" s="93"/>
      <c r="J6560" s="93"/>
      <c r="L6560" s="93"/>
      <c r="N6560" s="93"/>
      <c r="P6560" s="93"/>
    </row>
    <row r="6561" spans="2:16">
      <c r="B6561" s="93"/>
      <c r="C6561" s="93"/>
      <c r="D6561" s="93"/>
      <c r="F6561" s="93"/>
      <c r="H6561" s="93"/>
      <c r="J6561" s="93"/>
      <c r="L6561" s="93"/>
      <c r="N6561" s="93"/>
      <c r="P6561" s="93"/>
    </row>
    <row r="6562" spans="2:16">
      <c r="B6562" s="93"/>
      <c r="C6562" s="93"/>
      <c r="D6562" s="93"/>
      <c r="F6562" s="93"/>
      <c r="H6562" s="93"/>
      <c r="J6562" s="93"/>
      <c r="L6562" s="93"/>
      <c r="N6562" s="93"/>
      <c r="P6562" s="93"/>
    </row>
    <row r="6563" spans="2:16">
      <c r="B6563" s="93"/>
      <c r="C6563" s="93"/>
      <c r="D6563" s="93"/>
      <c r="F6563" s="93"/>
      <c r="H6563" s="93"/>
      <c r="J6563" s="93"/>
      <c r="L6563" s="93"/>
      <c r="N6563" s="93"/>
      <c r="P6563" s="93"/>
    </row>
    <row r="6564" spans="2:16">
      <c r="B6564" s="93"/>
      <c r="C6564" s="93"/>
      <c r="D6564" s="93"/>
      <c r="F6564" s="93"/>
      <c r="H6564" s="93"/>
      <c r="J6564" s="93"/>
      <c r="L6564" s="93"/>
      <c r="N6564" s="93"/>
      <c r="P6564" s="93"/>
    </row>
    <row r="6565" spans="2:16">
      <c r="B6565" s="93"/>
      <c r="C6565" s="93"/>
      <c r="D6565" s="93"/>
      <c r="F6565" s="93"/>
      <c r="H6565" s="93"/>
      <c r="J6565" s="93"/>
      <c r="L6565" s="93"/>
      <c r="N6565" s="93"/>
      <c r="P6565" s="93"/>
    </row>
    <row r="6566" spans="2:16">
      <c r="B6566" s="93"/>
      <c r="C6566" s="93"/>
      <c r="D6566" s="93"/>
      <c r="F6566" s="93"/>
      <c r="H6566" s="93"/>
      <c r="J6566" s="93"/>
      <c r="L6566" s="93"/>
      <c r="N6566" s="93"/>
      <c r="P6566" s="93"/>
    </row>
    <row r="6567" spans="2:16">
      <c r="B6567" s="93"/>
      <c r="C6567" s="93"/>
      <c r="D6567" s="93"/>
      <c r="F6567" s="93"/>
      <c r="H6567" s="93"/>
      <c r="J6567" s="93"/>
      <c r="L6567" s="93"/>
      <c r="N6567" s="93"/>
      <c r="P6567" s="93"/>
    </row>
    <row r="6568" spans="2:16">
      <c r="B6568" s="93"/>
      <c r="C6568" s="93"/>
      <c r="D6568" s="93"/>
      <c r="F6568" s="93"/>
      <c r="H6568" s="93"/>
      <c r="J6568" s="93"/>
      <c r="L6568" s="93"/>
      <c r="N6568" s="93"/>
      <c r="P6568" s="93"/>
    </row>
    <row r="6569" spans="2:16">
      <c r="B6569" s="93"/>
      <c r="C6569" s="93"/>
      <c r="D6569" s="93"/>
      <c r="F6569" s="93"/>
      <c r="H6569" s="93"/>
      <c r="J6569" s="93"/>
      <c r="L6569" s="93"/>
      <c r="N6569" s="93"/>
      <c r="P6569" s="93"/>
    </row>
    <row r="6570" spans="2:16">
      <c r="B6570" s="93"/>
      <c r="C6570" s="93"/>
      <c r="D6570" s="93"/>
      <c r="F6570" s="93"/>
      <c r="H6570" s="93"/>
      <c r="J6570" s="93"/>
      <c r="L6570" s="93"/>
      <c r="N6570" s="93"/>
      <c r="P6570" s="93"/>
    </row>
    <row r="6571" spans="2:16">
      <c r="B6571" s="93"/>
      <c r="C6571" s="93"/>
      <c r="D6571" s="93"/>
      <c r="F6571" s="93"/>
      <c r="H6571" s="93"/>
      <c r="J6571" s="93"/>
      <c r="L6571" s="93"/>
      <c r="N6571" s="93"/>
      <c r="P6571" s="93"/>
    </row>
    <row r="6572" spans="2:16">
      <c r="B6572" s="93"/>
      <c r="C6572" s="93"/>
      <c r="D6572" s="93"/>
      <c r="F6572" s="93"/>
      <c r="H6572" s="93"/>
      <c r="J6572" s="93"/>
      <c r="L6572" s="93"/>
      <c r="N6572" s="93"/>
      <c r="P6572" s="93"/>
    </row>
    <row r="6573" spans="2:16">
      <c r="B6573" s="93"/>
      <c r="C6573" s="93"/>
      <c r="D6573" s="93"/>
      <c r="F6573" s="93"/>
      <c r="H6573" s="93"/>
      <c r="J6573" s="93"/>
      <c r="L6573" s="93"/>
      <c r="N6573" s="93"/>
      <c r="P6573" s="93"/>
    </row>
    <row r="6574" spans="2:16">
      <c r="B6574" s="93"/>
      <c r="C6574" s="93"/>
      <c r="D6574" s="93"/>
      <c r="F6574" s="93"/>
      <c r="H6574" s="93"/>
      <c r="J6574" s="93"/>
      <c r="L6574" s="93"/>
      <c r="N6574" s="93"/>
      <c r="P6574" s="93"/>
    </row>
    <row r="6575" spans="2:16">
      <c r="B6575" s="93"/>
      <c r="C6575" s="93"/>
      <c r="D6575" s="93"/>
      <c r="F6575" s="93"/>
      <c r="H6575" s="93"/>
      <c r="J6575" s="93"/>
      <c r="L6575" s="93"/>
      <c r="N6575" s="93"/>
      <c r="P6575" s="93"/>
    </row>
    <row r="6576" spans="2:16">
      <c r="B6576" s="93"/>
      <c r="C6576" s="93"/>
      <c r="D6576" s="93"/>
      <c r="F6576" s="93"/>
      <c r="H6576" s="93"/>
      <c r="J6576" s="93"/>
      <c r="L6576" s="93"/>
      <c r="N6576" s="93"/>
      <c r="P6576" s="93"/>
    </row>
    <row r="6577" spans="2:16">
      <c r="B6577" s="93"/>
      <c r="C6577" s="93"/>
      <c r="D6577" s="93"/>
      <c r="F6577" s="93"/>
      <c r="H6577" s="93"/>
      <c r="J6577" s="93"/>
      <c r="L6577" s="93"/>
      <c r="N6577" s="93"/>
      <c r="P6577" s="93"/>
    </row>
    <row r="6578" spans="2:16">
      <c r="B6578" s="93"/>
      <c r="C6578" s="93"/>
      <c r="D6578" s="93"/>
      <c r="F6578" s="93"/>
      <c r="H6578" s="93"/>
      <c r="J6578" s="93"/>
      <c r="L6578" s="93"/>
      <c r="N6578" s="93"/>
      <c r="P6578" s="93"/>
    </row>
    <row r="6579" spans="2:16">
      <c r="B6579" s="93"/>
      <c r="C6579" s="93"/>
      <c r="D6579" s="93"/>
      <c r="F6579" s="93"/>
      <c r="H6579" s="93"/>
      <c r="J6579" s="93"/>
      <c r="L6579" s="93"/>
      <c r="N6579" s="93"/>
      <c r="P6579" s="93"/>
    </row>
    <row r="6580" spans="2:16">
      <c r="B6580" s="93"/>
      <c r="C6580" s="93"/>
      <c r="D6580" s="93"/>
      <c r="F6580" s="93"/>
      <c r="H6580" s="93"/>
      <c r="J6580" s="93"/>
      <c r="L6580" s="93"/>
      <c r="N6580" s="93"/>
      <c r="P6580" s="93"/>
    </row>
    <row r="6581" spans="2:16">
      <c r="B6581" s="93"/>
      <c r="C6581" s="93"/>
      <c r="D6581" s="93"/>
      <c r="F6581" s="93"/>
      <c r="H6581" s="93"/>
      <c r="J6581" s="93"/>
      <c r="L6581" s="93"/>
      <c r="N6581" s="93"/>
      <c r="P6581" s="93"/>
    </row>
    <row r="6582" spans="2:16">
      <c r="B6582" s="93"/>
      <c r="C6582" s="93"/>
      <c r="D6582" s="93"/>
      <c r="F6582" s="93"/>
      <c r="H6582" s="93"/>
      <c r="J6582" s="93"/>
      <c r="L6582" s="93"/>
      <c r="N6582" s="93"/>
      <c r="P6582" s="93"/>
    </row>
    <row r="6583" spans="2:16">
      <c r="B6583" s="93"/>
      <c r="C6583" s="93"/>
      <c r="D6583" s="93"/>
      <c r="F6583" s="93"/>
      <c r="H6583" s="93"/>
      <c r="J6583" s="93"/>
      <c r="L6583" s="93"/>
      <c r="N6583" s="93"/>
      <c r="P6583" s="93"/>
    </row>
    <row r="6584" spans="2:16">
      <c r="B6584" s="93"/>
      <c r="C6584" s="93"/>
      <c r="D6584" s="93"/>
      <c r="F6584" s="93"/>
      <c r="H6584" s="93"/>
      <c r="J6584" s="93"/>
      <c r="L6584" s="93"/>
      <c r="N6584" s="93"/>
      <c r="P6584" s="93"/>
    </row>
    <row r="6585" spans="2:16">
      <c r="B6585" s="93"/>
      <c r="C6585" s="93"/>
      <c r="D6585" s="93"/>
      <c r="F6585" s="93"/>
      <c r="H6585" s="93"/>
      <c r="J6585" s="93"/>
      <c r="L6585" s="93"/>
      <c r="N6585" s="93"/>
      <c r="P6585" s="93"/>
    </row>
    <row r="6586" spans="2:16">
      <c r="B6586" s="93"/>
      <c r="C6586" s="93"/>
      <c r="D6586" s="93"/>
      <c r="F6586" s="93"/>
      <c r="H6586" s="93"/>
      <c r="J6586" s="93"/>
      <c r="L6586" s="93"/>
      <c r="N6586" s="93"/>
      <c r="P6586" s="93"/>
    </row>
    <row r="6587" spans="2:16">
      <c r="B6587" s="93"/>
      <c r="C6587" s="93"/>
      <c r="D6587" s="93"/>
      <c r="F6587" s="93"/>
      <c r="H6587" s="93"/>
      <c r="J6587" s="93"/>
      <c r="L6587" s="93"/>
      <c r="N6587" s="93"/>
      <c r="P6587" s="93"/>
    </row>
    <row r="6588" spans="2:16">
      <c r="B6588" s="93"/>
      <c r="C6588" s="93"/>
      <c r="D6588" s="93"/>
      <c r="F6588" s="93"/>
      <c r="H6588" s="93"/>
      <c r="J6588" s="93"/>
      <c r="L6588" s="93"/>
      <c r="N6588" s="93"/>
      <c r="P6588" s="93"/>
    </row>
    <row r="6589" spans="2:16">
      <c r="B6589" s="93"/>
      <c r="C6589" s="93"/>
      <c r="D6589" s="93"/>
      <c r="F6589" s="93"/>
      <c r="H6589" s="93"/>
      <c r="J6589" s="93"/>
      <c r="L6589" s="93"/>
      <c r="N6589" s="93"/>
      <c r="P6589" s="93"/>
    </row>
    <row r="6590" spans="2:16">
      <c r="B6590" s="93"/>
      <c r="C6590" s="93"/>
      <c r="D6590" s="93"/>
      <c r="F6590" s="93"/>
      <c r="H6590" s="93"/>
      <c r="J6590" s="93"/>
      <c r="L6590" s="93"/>
      <c r="N6590" s="93"/>
      <c r="P6590" s="93"/>
    </row>
    <row r="6591" spans="2:16">
      <c r="B6591" s="93"/>
      <c r="C6591" s="93"/>
      <c r="D6591" s="93"/>
      <c r="F6591" s="93"/>
      <c r="H6591" s="93"/>
      <c r="J6591" s="93"/>
      <c r="L6591" s="93"/>
      <c r="N6591" s="93"/>
      <c r="P6591" s="93"/>
    </row>
    <row r="6592" spans="2:16">
      <c r="B6592" s="93"/>
      <c r="C6592" s="93"/>
      <c r="D6592" s="93"/>
      <c r="F6592" s="93"/>
      <c r="H6592" s="93"/>
      <c r="J6592" s="93"/>
      <c r="L6592" s="93"/>
      <c r="N6592" s="93"/>
      <c r="P6592" s="93"/>
    </row>
    <row r="6593" spans="2:16">
      <c r="B6593" s="93"/>
      <c r="C6593" s="93"/>
      <c r="D6593" s="93"/>
      <c r="F6593" s="93"/>
      <c r="H6593" s="93"/>
      <c r="J6593" s="93"/>
      <c r="L6593" s="93"/>
      <c r="N6593" s="93"/>
      <c r="P6593" s="93"/>
    </row>
    <row r="6594" spans="2:16">
      <c r="B6594" s="93"/>
      <c r="C6594" s="93"/>
      <c r="D6594" s="93"/>
      <c r="F6594" s="93"/>
      <c r="H6594" s="93"/>
      <c r="J6594" s="93"/>
      <c r="L6594" s="93"/>
      <c r="N6594" s="93"/>
      <c r="P6594" s="93"/>
    </row>
    <row r="6595" spans="2:16">
      <c r="B6595" s="93"/>
      <c r="C6595" s="93"/>
      <c r="D6595" s="93"/>
      <c r="F6595" s="93"/>
      <c r="H6595" s="93"/>
      <c r="J6595" s="93"/>
      <c r="L6595" s="93"/>
      <c r="N6595" s="93"/>
      <c r="P6595" s="93"/>
    </row>
    <row r="6596" spans="2:16">
      <c r="B6596" s="93"/>
      <c r="C6596" s="93"/>
      <c r="D6596" s="93"/>
      <c r="F6596" s="93"/>
      <c r="H6596" s="93"/>
      <c r="J6596" s="93"/>
      <c r="L6596" s="93"/>
      <c r="N6596" s="93"/>
      <c r="P6596" s="93"/>
    </row>
    <row r="6597" spans="2:16">
      <c r="B6597" s="93"/>
      <c r="C6597" s="93"/>
      <c r="D6597" s="93"/>
      <c r="F6597" s="93"/>
      <c r="H6597" s="93"/>
      <c r="J6597" s="93"/>
      <c r="L6597" s="93"/>
      <c r="N6597" s="93"/>
      <c r="P6597" s="93"/>
    </row>
    <row r="6598" spans="2:16">
      <c r="B6598" s="93"/>
      <c r="C6598" s="93"/>
      <c r="D6598" s="93"/>
      <c r="F6598" s="93"/>
      <c r="H6598" s="93"/>
      <c r="J6598" s="93"/>
      <c r="L6598" s="93"/>
      <c r="N6598" s="93"/>
      <c r="P6598" s="93"/>
    </row>
    <row r="6599" spans="2:16">
      <c r="B6599" s="93"/>
      <c r="C6599" s="93"/>
      <c r="D6599" s="93"/>
      <c r="F6599" s="93"/>
      <c r="H6599" s="93"/>
      <c r="J6599" s="93"/>
      <c r="L6599" s="93"/>
      <c r="N6599" s="93"/>
      <c r="P6599" s="93"/>
    </row>
    <row r="6600" spans="2:16">
      <c r="B6600" s="93"/>
      <c r="C6600" s="93"/>
      <c r="D6600" s="93"/>
      <c r="F6600" s="93"/>
      <c r="H6600" s="93"/>
      <c r="J6600" s="93"/>
      <c r="L6600" s="93"/>
      <c r="N6600" s="93"/>
      <c r="P6600" s="93"/>
    </row>
    <row r="6601" spans="2:16">
      <c r="B6601" s="93"/>
      <c r="C6601" s="93"/>
      <c r="D6601" s="93"/>
      <c r="F6601" s="93"/>
      <c r="H6601" s="93"/>
      <c r="J6601" s="93"/>
      <c r="L6601" s="93"/>
      <c r="N6601" s="93"/>
      <c r="P6601" s="93"/>
    </row>
    <row r="6602" spans="2:16">
      <c r="B6602" s="93"/>
      <c r="C6602" s="93"/>
      <c r="D6602" s="93"/>
      <c r="F6602" s="93"/>
      <c r="H6602" s="93"/>
      <c r="J6602" s="93"/>
      <c r="L6602" s="93"/>
      <c r="N6602" s="93"/>
      <c r="P6602" s="93"/>
    </row>
    <row r="6603" spans="2:16">
      <c r="B6603" s="93"/>
      <c r="C6603" s="93"/>
      <c r="D6603" s="93"/>
      <c r="F6603" s="93"/>
      <c r="H6603" s="93"/>
      <c r="J6603" s="93"/>
      <c r="L6603" s="93"/>
      <c r="N6603" s="93"/>
      <c r="P6603" s="93"/>
    </row>
    <row r="6604" spans="2:16">
      <c r="B6604" s="93"/>
      <c r="C6604" s="93"/>
      <c r="D6604" s="93"/>
      <c r="F6604" s="93"/>
      <c r="H6604" s="93"/>
      <c r="J6604" s="93"/>
      <c r="L6604" s="93"/>
      <c r="N6604" s="93"/>
      <c r="P6604" s="93"/>
    </row>
    <row r="6605" spans="2:16">
      <c r="B6605" s="93"/>
      <c r="C6605" s="93"/>
      <c r="D6605" s="93"/>
      <c r="F6605" s="93"/>
      <c r="H6605" s="93"/>
      <c r="J6605" s="93"/>
      <c r="L6605" s="93"/>
      <c r="N6605" s="93"/>
      <c r="P6605" s="93"/>
    </row>
    <row r="6606" spans="2:16">
      <c r="B6606" s="93"/>
      <c r="C6606" s="93"/>
      <c r="D6606" s="93"/>
      <c r="F6606" s="93"/>
      <c r="H6606" s="93"/>
      <c r="J6606" s="93"/>
      <c r="L6606" s="93"/>
      <c r="N6606" s="93"/>
      <c r="P6606" s="93"/>
    </row>
    <row r="6607" spans="2:16">
      <c r="B6607" s="93"/>
      <c r="C6607" s="93"/>
      <c r="D6607" s="93"/>
      <c r="F6607" s="93"/>
      <c r="H6607" s="93"/>
      <c r="J6607" s="93"/>
      <c r="L6607" s="93"/>
      <c r="N6607" s="93"/>
      <c r="P6607" s="93"/>
    </row>
    <row r="6608" spans="2:16">
      <c r="B6608" s="93"/>
      <c r="C6608" s="93"/>
      <c r="D6608" s="93"/>
      <c r="F6608" s="93"/>
      <c r="H6608" s="93"/>
      <c r="J6608" s="93"/>
      <c r="L6608" s="93"/>
      <c r="N6608" s="93"/>
      <c r="P6608" s="93"/>
    </row>
    <row r="6609" spans="2:16">
      <c r="B6609" s="93"/>
      <c r="C6609" s="93"/>
      <c r="D6609" s="93"/>
      <c r="F6609" s="93"/>
      <c r="H6609" s="93"/>
      <c r="J6609" s="93"/>
      <c r="L6609" s="93"/>
      <c r="N6609" s="93"/>
      <c r="P6609" s="93"/>
    </row>
    <row r="6610" spans="2:16">
      <c r="B6610" s="93"/>
      <c r="C6610" s="93"/>
      <c r="D6610" s="93"/>
      <c r="F6610" s="93"/>
      <c r="H6610" s="93"/>
      <c r="J6610" s="93"/>
      <c r="L6610" s="93"/>
      <c r="N6610" s="93"/>
      <c r="P6610" s="93"/>
    </row>
    <row r="6611" spans="2:16">
      <c r="B6611" s="93"/>
      <c r="C6611" s="93"/>
      <c r="D6611" s="93"/>
      <c r="F6611" s="93"/>
      <c r="H6611" s="93"/>
      <c r="J6611" s="93"/>
      <c r="L6611" s="93"/>
      <c r="N6611" s="93"/>
      <c r="P6611" s="93"/>
    </row>
    <row r="6612" spans="2:16">
      <c r="B6612" s="93"/>
      <c r="C6612" s="93"/>
      <c r="D6612" s="93"/>
      <c r="F6612" s="93"/>
      <c r="H6612" s="93"/>
      <c r="J6612" s="93"/>
      <c r="L6612" s="93"/>
      <c r="N6612" s="93"/>
      <c r="P6612" s="93"/>
    </row>
    <row r="6613" spans="2:16">
      <c r="B6613" s="93"/>
      <c r="C6613" s="93"/>
      <c r="D6613" s="93"/>
      <c r="F6613" s="93"/>
      <c r="H6613" s="93"/>
      <c r="J6613" s="93"/>
      <c r="L6613" s="93"/>
      <c r="N6613" s="93"/>
      <c r="P6613" s="93"/>
    </row>
    <row r="6614" spans="2:16">
      <c r="B6614" s="93"/>
      <c r="C6614" s="93"/>
      <c r="D6614" s="93"/>
      <c r="F6614" s="93"/>
      <c r="H6614" s="93"/>
      <c r="J6614" s="93"/>
      <c r="L6614" s="93"/>
      <c r="N6614" s="93"/>
      <c r="P6614" s="93"/>
    </row>
    <row r="6615" spans="2:16">
      <c r="B6615" s="93"/>
      <c r="C6615" s="93"/>
      <c r="D6615" s="93"/>
      <c r="F6615" s="93"/>
      <c r="H6615" s="93"/>
      <c r="J6615" s="93"/>
      <c r="L6615" s="93"/>
      <c r="N6615" s="93"/>
      <c r="P6615" s="93"/>
    </row>
    <row r="6616" spans="2:16">
      <c r="B6616" s="93"/>
      <c r="C6616" s="93"/>
      <c r="D6616" s="93"/>
      <c r="F6616" s="93"/>
      <c r="H6616" s="93"/>
      <c r="J6616" s="93"/>
      <c r="L6616" s="93"/>
      <c r="N6616" s="93"/>
      <c r="P6616" s="93"/>
    </row>
    <row r="6617" spans="2:16">
      <c r="B6617" s="93"/>
      <c r="C6617" s="93"/>
      <c r="D6617" s="93"/>
      <c r="F6617" s="93"/>
      <c r="H6617" s="93"/>
      <c r="J6617" s="93"/>
      <c r="L6617" s="93"/>
      <c r="N6617" s="93"/>
      <c r="P6617" s="93"/>
    </row>
    <row r="6618" spans="2:16">
      <c r="B6618" s="93"/>
      <c r="C6618" s="93"/>
      <c r="D6618" s="93"/>
      <c r="F6618" s="93"/>
      <c r="H6618" s="93"/>
      <c r="J6618" s="93"/>
      <c r="L6618" s="93"/>
      <c r="N6618" s="93"/>
      <c r="P6618" s="93"/>
    </row>
    <row r="6619" spans="2:16">
      <c r="B6619" s="93"/>
      <c r="C6619" s="93"/>
      <c r="D6619" s="93"/>
      <c r="F6619" s="93"/>
      <c r="H6619" s="93"/>
      <c r="J6619" s="93"/>
      <c r="L6619" s="93"/>
      <c r="N6619" s="93"/>
      <c r="P6619" s="93"/>
    </row>
    <row r="6620" spans="2:16">
      <c r="B6620" s="93"/>
      <c r="C6620" s="93"/>
      <c r="D6620" s="93"/>
      <c r="F6620" s="93"/>
      <c r="H6620" s="93"/>
      <c r="J6620" s="93"/>
      <c r="L6620" s="93"/>
      <c r="N6620" s="93"/>
      <c r="P6620" s="93"/>
    </row>
    <row r="6621" spans="2:16">
      <c r="B6621" s="93"/>
      <c r="C6621" s="93"/>
      <c r="D6621" s="93"/>
      <c r="F6621" s="93"/>
      <c r="H6621" s="93"/>
      <c r="J6621" s="93"/>
      <c r="L6621" s="93"/>
      <c r="N6621" s="93"/>
      <c r="P6621" s="93"/>
    </row>
    <row r="6622" spans="2:16">
      <c r="B6622" s="93"/>
      <c r="C6622" s="93"/>
      <c r="D6622" s="93"/>
      <c r="F6622" s="93"/>
      <c r="H6622" s="93"/>
      <c r="J6622" s="93"/>
      <c r="L6622" s="93"/>
      <c r="N6622" s="93"/>
      <c r="P6622" s="93"/>
    </row>
    <row r="6623" spans="2:16">
      <c r="B6623" s="93"/>
      <c r="C6623" s="93"/>
      <c r="D6623" s="93"/>
      <c r="F6623" s="93"/>
      <c r="H6623" s="93"/>
      <c r="J6623" s="93"/>
      <c r="L6623" s="93"/>
      <c r="N6623" s="93"/>
      <c r="P6623" s="93"/>
    </row>
    <row r="6624" spans="2:16">
      <c r="B6624" s="93"/>
      <c r="C6624" s="93"/>
      <c r="D6624" s="93"/>
      <c r="F6624" s="93"/>
      <c r="H6624" s="93"/>
      <c r="J6624" s="93"/>
      <c r="L6624" s="93"/>
      <c r="N6624" s="93"/>
      <c r="P6624" s="93"/>
    </row>
    <row r="6625" spans="2:16">
      <c r="B6625" s="93"/>
      <c r="C6625" s="93"/>
      <c r="D6625" s="93"/>
      <c r="F6625" s="93"/>
      <c r="H6625" s="93"/>
      <c r="J6625" s="93"/>
      <c r="L6625" s="93"/>
      <c r="N6625" s="93"/>
      <c r="P6625" s="93"/>
    </row>
    <row r="6626" spans="2:16">
      <c r="B6626" s="93"/>
      <c r="C6626" s="93"/>
      <c r="D6626" s="93"/>
      <c r="F6626" s="93"/>
      <c r="H6626" s="93"/>
      <c r="J6626" s="93"/>
      <c r="L6626" s="93"/>
      <c r="N6626" s="93"/>
      <c r="P6626" s="93"/>
    </row>
    <row r="6627" spans="2:16">
      <c r="B6627" s="93"/>
      <c r="C6627" s="93"/>
      <c r="D6627" s="93"/>
      <c r="F6627" s="93"/>
      <c r="H6627" s="93"/>
      <c r="J6627" s="93"/>
      <c r="L6627" s="93"/>
      <c r="N6627" s="93"/>
      <c r="P6627" s="93"/>
    </row>
    <row r="6628" spans="2:16">
      <c r="B6628" s="93"/>
      <c r="C6628" s="93"/>
      <c r="D6628" s="93"/>
      <c r="F6628" s="93"/>
      <c r="H6628" s="93"/>
      <c r="J6628" s="93"/>
      <c r="L6628" s="93"/>
      <c r="N6628" s="93"/>
      <c r="P6628" s="93"/>
    </row>
    <row r="6629" spans="2:16">
      <c r="B6629" s="93"/>
      <c r="C6629" s="93"/>
      <c r="D6629" s="93"/>
      <c r="F6629" s="93"/>
      <c r="H6629" s="93"/>
      <c r="J6629" s="93"/>
      <c r="L6629" s="93"/>
      <c r="N6629" s="93"/>
      <c r="P6629" s="93"/>
    </row>
    <row r="6630" spans="2:16">
      <c r="B6630" s="93"/>
      <c r="C6630" s="93"/>
      <c r="D6630" s="93"/>
      <c r="F6630" s="93"/>
      <c r="H6630" s="93"/>
      <c r="J6630" s="93"/>
      <c r="L6630" s="93"/>
      <c r="N6630" s="93"/>
      <c r="P6630" s="93"/>
    </row>
    <row r="6631" spans="2:16">
      <c r="B6631" s="93"/>
      <c r="C6631" s="93"/>
      <c r="D6631" s="93"/>
      <c r="F6631" s="93"/>
      <c r="H6631" s="93"/>
      <c r="J6631" s="93"/>
      <c r="L6631" s="93"/>
      <c r="N6631" s="93"/>
      <c r="P6631" s="93"/>
    </row>
    <row r="6632" spans="2:16">
      <c r="B6632" s="93"/>
      <c r="C6632" s="93"/>
      <c r="D6632" s="93"/>
      <c r="F6632" s="93"/>
      <c r="H6632" s="93"/>
      <c r="J6632" s="93"/>
      <c r="L6632" s="93"/>
      <c r="N6632" s="93"/>
      <c r="P6632" s="93"/>
    </row>
    <row r="6633" spans="2:16">
      <c r="B6633" s="93"/>
      <c r="C6633" s="93"/>
      <c r="D6633" s="93"/>
      <c r="F6633" s="93"/>
      <c r="H6633" s="93"/>
      <c r="J6633" s="93"/>
      <c r="L6633" s="93"/>
      <c r="N6633" s="93"/>
      <c r="P6633" s="93"/>
    </row>
    <row r="6634" spans="2:16">
      <c r="B6634" s="93"/>
      <c r="C6634" s="93"/>
      <c r="D6634" s="93"/>
      <c r="F6634" s="93"/>
      <c r="H6634" s="93"/>
      <c r="J6634" s="93"/>
      <c r="L6634" s="93"/>
      <c r="N6634" s="93"/>
      <c r="P6634" s="93"/>
    </row>
    <row r="6635" spans="2:16">
      <c r="B6635" s="93"/>
      <c r="C6635" s="93"/>
      <c r="D6635" s="93"/>
      <c r="F6635" s="93"/>
      <c r="H6635" s="93"/>
      <c r="J6635" s="93"/>
      <c r="L6635" s="93"/>
      <c r="N6635" s="93"/>
      <c r="P6635" s="93"/>
    </row>
    <row r="6636" spans="2:16">
      <c r="B6636" s="93"/>
      <c r="C6636" s="93"/>
      <c r="D6636" s="93"/>
      <c r="F6636" s="93"/>
      <c r="H6636" s="93"/>
      <c r="J6636" s="93"/>
      <c r="L6636" s="93"/>
      <c r="N6636" s="93"/>
      <c r="P6636" s="93"/>
    </row>
    <row r="6637" spans="2:16">
      <c r="B6637" s="93"/>
      <c r="C6637" s="93"/>
      <c r="D6637" s="93"/>
      <c r="F6637" s="93"/>
      <c r="H6637" s="93"/>
      <c r="J6637" s="93"/>
      <c r="L6637" s="93"/>
      <c r="N6637" s="93"/>
      <c r="P6637" s="93"/>
    </row>
    <row r="6638" spans="2:16">
      <c r="B6638" s="93"/>
      <c r="C6638" s="93"/>
      <c r="D6638" s="93"/>
      <c r="F6638" s="93"/>
      <c r="H6638" s="93"/>
      <c r="J6638" s="93"/>
      <c r="L6638" s="93"/>
      <c r="N6638" s="93"/>
      <c r="P6638" s="93"/>
    </row>
    <row r="6639" spans="2:16">
      <c r="B6639" s="93"/>
      <c r="C6639" s="93"/>
      <c r="D6639" s="93"/>
      <c r="F6639" s="93"/>
      <c r="H6639" s="93"/>
      <c r="J6639" s="93"/>
      <c r="L6639" s="93"/>
      <c r="N6639" s="93"/>
      <c r="P6639" s="93"/>
    </row>
    <row r="6640" spans="2:16">
      <c r="B6640" s="93"/>
      <c r="C6640" s="93"/>
      <c r="D6640" s="93"/>
      <c r="F6640" s="93"/>
      <c r="H6640" s="93"/>
      <c r="J6640" s="93"/>
      <c r="L6640" s="93"/>
      <c r="N6640" s="93"/>
      <c r="P6640" s="93"/>
    </row>
    <row r="6641" spans="2:16">
      <c r="B6641" s="93"/>
      <c r="C6641" s="93"/>
      <c r="D6641" s="93"/>
      <c r="F6641" s="93"/>
      <c r="H6641" s="93"/>
      <c r="J6641" s="93"/>
      <c r="L6641" s="93"/>
      <c r="N6641" s="93"/>
      <c r="P6641" s="93"/>
    </row>
    <row r="6642" spans="2:16">
      <c r="B6642" s="93"/>
      <c r="C6642" s="93"/>
      <c r="D6642" s="93"/>
      <c r="F6642" s="93"/>
      <c r="H6642" s="93"/>
      <c r="J6642" s="93"/>
      <c r="L6642" s="93"/>
      <c r="N6642" s="93"/>
      <c r="P6642" s="93"/>
    </row>
    <row r="6643" spans="2:16">
      <c r="B6643" s="93"/>
      <c r="C6643" s="93"/>
      <c r="D6643" s="93"/>
      <c r="F6643" s="93"/>
      <c r="H6643" s="93"/>
      <c r="J6643" s="93"/>
      <c r="L6643" s="93"/>
      <c r="N6643" s="93"/>
      <c r="P6643" s="93"/>
    </row>
    <row r="6644" spans="2:16">
      <c r="B6644" s="93"/>
      <c r="C6644" s="93"/>
      <c r="D6644" s="93"/>
      <c r="F6644" s="93"/>
      <c r="H6644" s="93"/>
      <c r="J6644" s="93"/>
      <c r="L6644" s="93"/>
      <c r="N6644" s="93"/>
      <c r="P6644" s="93"/>
    </row>
    <row r="6645" spans="2:16">
      <c r="B6645" s="93"/>
      <c r="C6645" s="93"/>
      <c r="D6645" s="93"/>
      <c r="F6645" s="93"/>
      <c r="H6645" s="93"/>
      <c r="J6645" s="93"/>
      <c r="L6645" s="93"/>
      <c r="N6645" s="93"/>
      <c r="P6645" s="93"/>
    </row>
    <row r="6646" spans="2:16">
      <c r="B6646" s="93"/>
      <c r="C6646" s="93"/>
      <c r="D6646" s="93"/>
      <c r="F6646" s="93"/>
      <c r="H6646" s="93"/>
      <c r="J6646" s="93"/>
      <c r="L6646" s="93"/>
      <c r="N6646" s="93"/>
      <c r="P6646" s="93"/>
    </row>
    <row r="6647" spans="2:16">
      <c r="B6647" s="93"/>
      <c r="C6647" s="93"/>
      <c r="D6647" s="93"/>
      <c r="F6647" s="93"/>
      <c r="H6647" s="93"/>
      <c r="J6647" s="93"/>
      <c r="L6647" s="93"/>
      <c r="N6647" s="93"/>
      <c r="P6647" s="93"/>
    </row>
    <row r="6648" spans="2:16">
      <c r="B6648" s="93"/>
      <c r="C6648" s="93"/>
      <c r="D6648" s="93"/>
      <c r="F6648" s="93"/>
      <c r="H6648" s="93"/>
      <c r="J6648" s="93"/>
      <c r="L6648" s="93"/>
      <c r="N6648" s="93"/>
      <c r="P6648" s="93"/>
    </row>
    <row r="6649" spans="2:16">
      <c r="B6649" s="93"/>
      <c r="C6649" s="93"/>
      <c r="D6649" s="93"/>
      <c r="F6649" s="93"/>
      <c r="H6649" s="93"/>
      <c r="J6649" s="93"/>
      <c r="L6649" s="93"/>
      <c r="N6649" s="93"/>
      <c r="P6649" s="93"/>
    </row>
    <row r="6650" spans="2:16">
      <c r="B6650" s="93"/>
      <c r="C6650" s="93"/>
      <c r="D6650" s="93"/>
      <c r="F6650" s="93"/>
      <c r="H6650" s="93"/>
      <c r="J6650" s="93"/>
      <c r="L6650" s="93"/>
      <c r="N6650" s="93"/>
      <c r="P6650" s="93"/>
    </row>
    <row r="6651" spans="2:16">
      <c r="B6651" s="93"/>
      <c r="C6651" s="93"/>
      <c r="D6651" s="93"/>
      <c r="F6651" s="93"/>
      <c r="H6651" s="93"/>
      <c r="J6651" s="93"/>
      <c r="L6651" s="93"/>
      <c r="N6651" s="93"/>
      <c r="P6651" s="93"/>
    </row>
    <row r="6652" spans="2:16">
      <c r="B6652" s="93"/>
      <c r="C6652" s="93"/>
      <c r="D6652" s="93"/>
      <c r="F6652" s="93"/>
      <c r="H6652" s="93"/>
      <c r="J6652" s="93"/>
      <c r="L6652" s="93"/>
      <c r="N6652" s="93"/>
      <c r="P6652" s="93"/>
    </row>
    <row r="6653" spans="2:16">
      <c r="B6653" s="93"/>
      <c r="C6653" s="93"/>
      <c r="D6653" s="93"/>
      <c r="F6653" s="93"/>
      <c r="H6653" s="93"/>
      <c r="J6653" s="93"/>
      <c r="L6653" s="93"/>
      <c r="N6653" s="93"/>
      <c r="P6653" s="93"/>
    </row>
    <row r="6654" spans="2:16">
      <c r="B6654" s="93"/>
      <c r="C6654" s="93"/>
      <c r="D6654" s="93"/>
      <c r="F6654" s="93"/>
      <c r="H6654" s="93"/>
      <c r="J6654" s="93"/>
      <c r="L6654" s="93"/>
      <c r="N6654" s="93"/>
      <c r="P6654" s="93"/>
    </row>
    <row r="6655" spans="2:16">
      <c r="B6655" s="93"/>
      <c r="C6655" s="93"/>
      <c r="D6655" s="93"/>
      <c r="F6655" s="93"/>
      <c r="H6655" s="93"/>
      <c r="J6655" s="93"/>
      <c r="L6655" s="93"/>
      <c r="N6655" s="93"/>
      <c r="P6655" s="93"/>
    </row>
    <row r="6656" spans="2:16">
      <c r="B6656" s="93"/>
      <c r="C6656" s="93"/>
      <c r="D6656" s="93"/>
      <c r="F6656" s="93"/>
      <c r="H6656" s="93"/>
      <c r="J6656" s="93"/>
      <c r="L6656" s="93"/>
      <c r="N6656" s="93"/>
      <c r="P6656" s="93"/>
    </row>
    <row r="6657" spans="2:16">
      <c r="B6657" s="93"/>
      <c r="C6657" s="93"/>
      <c r="D6657" s="93"/>
      <c r="F6657" s="93"/>
      <c r="H6657" s="93"/>
      <c r="J6657" s="93"/>
      <c r="L6657" s="93"/>
      <c r="N6657" s="93"/>
      <c r="P6657" s="93"/>
    </row>
    <row r="6658" spans="2:16">
      <c r="B6658" s="93"/>
      <c r="C6658" s="93"/>
      <c r="D6658" s="93"/>
      <c r="F6658" s="93"/>
      <c r="H6658" s="93"/>
      <c r="J6658" s="93"/>
      <c r="L6658" s="93"/>
      <c r="N6658" s="93"/>
      <c r="P6658" s="93"/>
    </row>
    <row r="6659" spans="2:16">
      <c r="B6659" s="93"/>
      <c r="C6659" s="93"/>
      <c r="D6659" s="93"/>
      <c r="F6659" s="93"/>
      <c r="H6659" s="93"/>
      <c r="J6659" s="93"/>
      <c r="L6659" s="93"/>
      <c r="N6659" s="93"/>
      <c r="P6659" s="93"/>
    </row>
    <row r="6660" spans="2:16">
      <c r="B6660" s="93"/>
      <c r="C6660" s="93"/>
      <c r="D6660" s="93"/>
      <c r="F6660" s="93"/>
      <c r="H6660" s="93"/>
      <c r="J6660" s="93"/>
      <c r="L6660" s="93"/>
      <c r="N6660" s="93"/>
      <c r="P6660" s="93"/>
    </row>
    <row r="6661" spans="2:16">
      <c r="B6661" s="93"/>
      <c r="C6661" s="93"/>
      <c r="D6661" s="93"/>
      <c r="F6661" s="93"/>
      <c r="H6661" s="93"/>
      <c r="J6661" s="93"/>
      <c r="L6661" s="93"/>
      <c r="N6661" s="93"/>
      <c r="P6661" s="93"/>
    </row>
    <row r="6662" spans="2:16">
      <c r="B6662" s="93"/>
      <c r="C6662" s="93"/>
      <c r="D6662" s="93"/>
      <c r="F6662" s="93"/>
      <c r="H6662" s="93"/>
      <c r="J6662" s="93"/>
      <c r="L6662" s="93"/>
      <c r="N6662" s="93"/>
      <c r="P6662" s="93"/>
    </row>
    <row r="6663" spans="2:16">
      <c r="B6663" s="93"/>
      <c r="C6663" s="93"/>
      <c r="D6663" s="93"/>
      <c r="F6663" s="93"/>
      <c r="H6663" s="93"/>
      <c r="J6663" s="93"/>
      <c r="L6663" s="93"/>
      <c r="N6663" s="93"/>
      <c r="P6663" s="93"/>
    </row>
    <row r="6664" spans="2:16">
      <c r="B6664" s="93"/>
      <c r="C6664" s="93"/>
      <c r="D6664" s="93"/>
      <c r="F6664" s="93"/>
      <c r="H6664" s="93"/>
      <c r="J6664" s="93"/>
      <c r="L6664" s="93"/>
      <c r="N6664" s="93"/>
      <c r="P6664" s="93"/>
    </row>
    <row r="6665" spans="2:16">
      <c r="B6665" s="93"/>
      <c r="C6665" s="93"/>
      <c r="D6665" s="93"/>
      <c r="F6665" s="93"/>
      <c r="H6665" s="93"/>
      <c r="J6665" s="93"/>
      <c r="L6665" s="93"/>
      <c r="N6665" s="93"/>
      <c r="P6665" s="93"/>
    </row>
    <row r="6666" spans="2:16">
      <c r="B6666" s="93"/>
      <c r="C6666" s="93"/>
      <c r="D6666" s="93"/>
      <c r="F6666" s="93"/>
      <c r="H6666" s="93"/>
      <c r="J6666" s="93"/>
      <c r="L6666" s="93"/>
      <c r="N6666" s="93"/>
      <c r="P6666" s="93"/>
    </row>
    <row r="6667" spans="2:16">
      <c r="B6667" s="93"/>
      <c r="C6667" s="93"/>
      <c r="D6667" s="93"/>
      <c r="F6667" s="93"/>
      <c r="H6667" s="93"/>
      <c r="J6667" s="93"/>
      <c r="L6667" s="93"/>
      <c r="N6667" s="93"/>
      <c r="P6667" s="93"/>
    </row>
    <row r="6668" spans="2:16">
      <c r="B6668" s="93"/>
      <c r="C6668" s="93"/>
      <c r="D6668" s="93"/>
      <c r="F6668" s="93"/>
      <c r="H6668" s="93"/>
      <c r="J6668" s="93"/>
      <c r="L6668" s="93"/>
      <c r="N6668" s="93"/>
      <c r="P6668" s="93"/>
    </row>
    <row r="6669" spans="2:16">
      <c r="B6669" s="93"/>
      <c r="C6669" s="93"/>
      <c r="D6669" s="93"/>
      <c r="F6669" s="93"/>
      <c r="H6669" s="93"/>
      <c r="J6669" s="93"/>
      <c r="L6669" s="93"/>
      <c r="N6669" s="93"/>
      <c r="P6669" s="93"/>
    </row>
    <row r="6670" spans="2:16">
      <c r="B6670" s="93"/>
      <c r="C6670" s="93"/>
      <c r="D6670" s="93"/>
      <c r="F6670" s="93"/>
      <c r="H6670" s="93"/>
      <c r="J6670" s="93"/>
      <c r="L6670" s="93"/>
      <c r="N6670" s="93"/>
      <c r="P6670" s="93"/>
    </row>
    <row r="6671" spans="2:16">
      <c r="B6671" s="93"/>
      <c r="C6671" s="93"/>
      <c r="D6671" s="93"/>
      <c r="F6671" s="93"/>
      <c r="H6671" s="93"/>
      <c r="J6671" s="93"/>
      <c r="L6671" s="93"/>
      <c r="N6671" s="93"/>
      <c r="P6671" s="93"/>
    </row>
    <row r="6672" spans="2:16">
      <c r="B6672" s="93"/>
      <c r="C6672" s="93"/>
      <c r="D6672" s="93"/>
      <c r="F6672" s="93"/>
      <c r="H6672" s="93"/>
      <c r="J6672" s="93"/>
      <c r="L6672" s="93"/>
      <c r="N6672" s="93"/>
      <c r="P6672" s="93"/>
    </row>
    <row r="6673" spans="2:16">
      <c r="B6673" s="93"/>
      <c r="C6673" s="93"/>
      <c r="D6673" s="93"/>
      <c r="F6673" s="93"/>
      <c r="H6673" s="93"/>
      <c r="J6673" s="93"/>
      <c r="L6673" s="93"/>
      <c r="N6673" s="93"/>
      <c r="P6673" s="93"/>
    </row>
    <row r="6674" spans="2:16">
      <c r="B6674" s="93"/>
      <c r="C6674" s="93"/>
      <c r="D6674" s="93"/>
      <c r="F6674" s="93"/>
      <c r="H6674" s="93"/>
      <c r="J6674" s="93"/>
      <c r="L6674" s="93"/>
      <c r="N6674" s="93"/>
      <c r="P6674" s="93"/>
    </row>
    <row r="6675" spans="2:16">
      <c r="B6675" s="93"/>
      <c r="C6675" s="93"/>
      <c r="D6675" s="93"/>
      <c r="F6675" s="93"/>
      <c r="H6675" s="93"/>
      <c r="J6675" s="93"/>
      <c r="L6675" s="93"/>
      <c r="N6675" s="93"/>
      <c r="P6675" s="93"/>
    </row>
    <row r="6676" spans="2:16">
      <c r="B6676" s="93"/>
      <c r="C6676" s="93"/>
      <c r="D6676" s="93"/>
      <c r="F6676" s="93"/>
      <c r="H6676" s="93"/>
      <c r="J6676" s="93"/>
      <c r="L6676" s="93"/>
      <c r="N6676" s="93"/>
      <c r="P6676" s="93"/>
    </row>
    <row r="6677" spans="2:16">
      <c r="B6677" s="93"/>
      <c r="C6677" s="93"/>
      <c r="D6677" s="93"/>
      <c r="F6677" s="93"/>
      <c r="H6677" s="93"/>
      <c r="J6677" s="93"/>
      <c r="L6677" s="93"/>
      <c r="N6677" s="93"/>
      <c r="P6677" s="93"/>
    </row>
    <row r="6678" spans="2:16">
      <c r="B6678" s="93"/>
      <c r="C6678" s="93"/>
      <c r="D6678" s="93"/>
      <c r="F6678" s="93"/>
      <c r="H6678" s="93"/>
      <c r="J6678" s="93"/>
      <c r="L6678" s="93"/>
      <c r="N6678" s="93"/>
      <c r="P6678" s="93"/>
    </row>
    <row r="6679" spans="2:16">
      <c r="B6679" s="93"/>
      <c r="C6679" s="93"/>
      <c r="D6679" s="93"/>
      <c r="F6679" s="93"/>
      <c r="H6679" s="93"/>
      <c r="J6679" s="93"/>
      <c r="L6679" s="93"/>
      <c r="N6679" s="93"/>
      <c r="P6679" s="93"/>
    </row>
    <row r="6680" spans="2:16">
      <c r="B6680" s="93"/>
      <c r="C6680" s="93"/>
      <c r="D6680" s="93"/>
      <c r="F6680" s="93"/>
      <c r="H6680" s="93"/>
      <c r="J6680" s="93"/>
      <c r="L6680" s="93"/>
      <c r="N6680" s="93"/>
      <c r="P6680" s="93"/>
    </row>
    <row r="6681" spans="2:16">
      <c r="B6681" s="93"/>
      <c r="C6681" s="93"/>
      <c r="D6681" s="93"/>
      <c r="F6681" s="93"/>
      <c r="H6681" s="93"/>
      <c r="J6681" s="93"/>
      <c r="L6681" s="93"/>
      <c r="N6681" s="93"/>
      <c r="P6681" s="93"/>
    </row>
    <row r="6682" spans="2:16">
      <c r="B6682" s="93"/>
      <c r="C6682" s="93"/>
      <c r="D6682" s="93"/>
      <c r="F6682" s="93"/>
      <c r="H6682" s="93"/>
      <c r="J6682" s="93"/>
      <c r="L6682" s="93"/>
      <c r="N6682" s="93"/>
      <c r="P6682" s="93"/>
    </row>
    <row r="6683" spans="2:16">
      <c r="B6683" s="93"/>
      <c r="C6683" s="93"/>
      <c r="D6683" s="93"/>
      <c r="F6683" s="93"/>
      <c r="H6683" s="93"/>
      <c r="J6683" s="93"/>
      <c r="L6683" s="93"/>
      <c r="N6683" s="93"/>
      <c r="P6683" s="93"/>
    </row>
    <row r="6684" spans="2:16">
      <c r="B6684" s="93"/>
      <c r="C6684" s="93"/>
      <c r="D6684" s="93"/>
      <c r="F6684" s="93"/>
      <c r="H6684" s="93"/>
      <c r="J6684" s="93"/>
      <c r="L6684" s="93"/>
      <c r="N6684" s="93"/>
      <c r="P6684" s="93"/>
    </row>
    <row r="6685" spans="2:16">
      <c r="B6685" s="93"/>
      <c r="C6685" s="93"/>
      <c r="D6685" s="93"/>
      <c r="F6685" s="93"/>
      <c r="H6685" s="93"/>
      <c r="J6685" s="93"/>
      <c r="L6685" s="93"/>
      <c r="N6685" s="93"/>
      <c r="P6685" s="93"/>
    </row>
    <row r="6686" spans="2:16">
      <c r="B6686" s="93"/>
      <c r="C6686" s="93"/>
      <c r="D6686" s="93"/>
      <c r="F6686" s="93"/>
      <c r="H6686" s="93"/>
      <c r="J6686" s="93"/>
      <c r="L6686" s="93"/>
      <c r="N6686" s="93"/>
      <c r="P6686" s="93"/>
    </row>
    <row r="6687" spans="2:16">
      <c r="B6687" s="93"/>
      <c r="C6687" s="93"/>
      <c r="D6687" s="93"/>
      <c r="F6687" s="93"/>
      <c r="H6687" s="93"/>
      <c r="J6687" s="93"/>
      <c r="L6687" s="93"/>
      <c r="N6687" s="93"/>
      <c r="P6687" s="93"/>
    </row>
    <row r="6688" spans="2:16">
      <c r="B6688" s="93"/>
      <c r="C6688" s="93"/>
      <c r="D6688" s="93"/>
      <c r="F6688" s="93"/>
      <c r="H6688" s="93"/>
      <c r="J6688" s="93"/>
      <c r="L6688" s="93"/>
      <c r="N6688" s="93"/>
      <c r="P6688" s="93"/>
    </row>
    <row r="6689" spans="2:16">
      <c r="B6689" s="93"/>
      <c r="C6689" s="93"/>
      <c r="D6689" s="93"/>
      <c r="F6689" s="93"/>
      <c r="H6689" s="93"/>
      <c r="J6689" s="93"/>
      <c r="L6689" s="93"/>
      <c r="N6689" s="93"/>
      <c r="P6689" s="93"/>
    </row>
    <row r="6690" spans="2:16">
      <c r="B6690" s="93"/>
      <c r="C6690" s="93"/>
      <c r="D6690" s="93"/>
      <c r="F6690" s="93"/>
      <c r="H6690" s="93"/>
      <c r="J6690" s="93"/>
      <c r="L6690" s="93"/>
      <c r="N6690" s="93"/>
      <c r="P6690" s="93"/>
    </row>
    <row r="6691" spans="2:16">
      <c r="B6691" s="93"/>
      <c r="C6691" s="93"/>
      <c r="D6691" s="93"/>
      <c r="F6691" s="93"/>
      <c r="H6691" s="93"/>
      <c r="J6691" s="93"/>
      <c r="L6691" s="93"/>
      <c r="N6691" s="93"/>
      <c r="P6691" s="93"/>
    </row>
    <row r="6692" spans="2:16">
      <c r="B6692" s="93"/>
      <c r="C6692" s="93"/>
      <c r="D6692" s="93"/>
      <c r="F6692" s="93"/>
      <c r="H6692" s="93"/>
      <c r="J6692" s="93"/>
      <c r="L6692" s="93"/>
      <c r="N6692" s="93"/>
      <c r="P6692" s="93"/>
    </row>
    <row r="6693" spans="2:16">
      <c r="B6693" s="93"/>
      <c r="C6693" s="93"/>
      <c r="D6693" s="93"/>
      <c r="F6693" s="93"/>
      <c r="H6693" s="93"/>
      <c r="J6693" s="93"/>
      <c r="L6693" s="93"/>
      <c r="N6693" s="93"/>
      <c r="P6693" s="93"/>
    </row>
    <row r="6694" spans="2:16">
      <c r="B6694" s="93"/>
      <c r="C6694" s="93"/>
      <c r="D6694" s="93"/>
      <c r="F6694" s="93"/>
      <c r="H6694" s="93"/>
      <c r="J6694" s="93"/>
      <c r="L6694" s="93"/>
      <c r="N6694" s="93"/>
      <c r="P6694" s="93"/>
    </row>
    <row r="6695" spans="2:16">
      <c r="B6695" s="93"/>
      <c r="C6695" s="93"/>
      <c r="D6695" s="93"/>
      <c r="F6695" s="93"/>
      <c r="H6695" s="93"/>
      <c r="J6695" s="93"/>
      <c r="L6695" s="93"/>
      <c r="N6695" s="93"/>
      <c r="P6695" s="93"/>
    </row>
    <row r="6696" spans="2:16">
      <c r="B6696" s="93"/>
      <c r="C6696" s="93"/>
      <c r="D6696" s="93"/>
      <c r="F6696" s="93"/>
      <c r="H6696" s="93"/>
      <c r="J6696" s="93"/>
      <c r="L6696" s="93"/>
      <c r="N6696" s="93"/>
      <c r="P6696" s="93"/>
    </row>
    <row r="6697" spans="2:16">
      <c r="B6697" s="93"/>
      <c r="C6697" s="93"/>
      <c r="D6697" s="93"/>
      <c r="F6697" s="93"/>
      <c r="H6697" s="93"/>
      <c r="J6697" s="93"/>
      <c r="L6697" s="93"/>
      <c r="N6697" s="93"/>
      <c r="P6697" s="93"/>
    </row>
    <row r="6698" spans="2:16">
      <c r="B6698" s="93"/>
      <c r="C6698" s="93"/>
      <c r="D6698" s="93"/>
      <c r="F6698" s="93"/>
      <c r="H6698" s="93"/>
      <c r="J6698" s="93"/>
      <c r="L6698" s="93"/>
      <c r="N6698" s="93"/>
      <c r="P6698" s="93"/>
    </row>
    <row r="6699" spans="2:16">
      <c r="B6699" s="93"/>
      <c r="C6699" s="93"/>
      <c r="D6699" s="93"/>
      <c r="F6699" s="93"/>
      <c r="H6699" s="93"/>
      <c r="J6699" s="93"/>
      <c r="L6699" s="93"/>
      <c r="N6699" s="93"/>
      <c r="P6699" s="93"/>
    </row>
    <row r="6700" spans="2:16">
      <c r="B6700" s="93"/>
      <c r="C6700" s="93"/>
      <c r="D6700" s="93"/>
      <c r="F6700" s="93"/>
      <c r="H6700" s="93"/>
      <c r="J6700" s="93"/>
      <c r="L6700" s="93"/>
      <c r="N6700" s="93"/>
      <c r="P6700" s="93"/>
    </row>
    <row r="6701" spans="2:16">
      <c r="B6701" s="93"/>
      <c r="C6701" s="93"/>
      <c r="D6701" s="93"/>
      <c r="F6701" s="93"/>
      <c r="H6701" s="93"/>
      <c r="J6701" s="93"/>
      <c r="L6701" s="93"/>
      <c r="N6701" s="93"/>
      <c r="P6701" s="93"/>
    </row>
    <row r="6702" spans="2:16">
      <c r="B6702" s="93"/>
      <c r="C6702" s="93"/>
      <c r="D6702" s="93"/>
      <c r="F6702" s="93"/>
      <c r="H6702" s="93"/>
      <c r="J6702" s="93"/>
      <c r="L6702" s="93"/>
      <c r="N6702" s="93"/>
      <c r="P6702" s="93"/>
    </row>
    <row r="6703" spans="2:16">
      <c r="B6703" s="93"/>
      <c r="C6703" s="93"/>
      <c r="D6703" s="93"/>
      <c r="F6703" s="93"/>
      <c r="H6703" s="93"/>
      <c r="J6703" s="93"/>
      <c r="L6703" s="93"/>
      <c r="N6703" s="93"/>
      <c r="P6703" s="93"/>
    </row>
    <row r="6704" spans="2:16">
      <c r="B6704" s="93"/>
      <c r="C6704" s="93"/>
      <c r="D6704" s="93"/>
      <c r="F6704" s="93"/>
      <c r="H6704" s="93"/>
      <c r="J6704" s="93"/>
      <c r="L6704" s="93"/>
      <c r="N6704" s="93"/>
      <c r="P6704" s="93"/>
    </row>
    <row r="6705" spans="2:16">
      <c r="B6705" s="93"/>
      <c r="C6705" s="93"/>
      <c r="D6705" s="93"/>
      <c r="F6705" s="93"/>
      <c r="H6705" s="93"/>
      <c r="J6705" s="93"/>
      <c r="L6705" s="93"/>
      <c r="N6705" s="93"/>
      <c r="P6705" s="93"/>
    </row>
    <row r="6706" spans="2:16">
      <c r="B6706" s="93"/>
      <c r="C6706" s="93"/>
      <c r="D6706" s="93"/>
      <c r="F6706" s="93"/>
      <c r="H6706" s="93"/>
      <c r="J6706" s="93"/>
      <c r="L6706" s="93"/>
      <c r="N6706" s="93"/>
      <c r="P6706" s="93"/>
    </row>
    <row r="6707" spans="2:16">
      <c r="B6707" s="93"/>
      <c r="C6707" s="93"/>
      <c r="D6707" s="93"/>
      <c r="F6707" s="93"/>
      <c r="H6707" s="93"/>
      <c r="J6707" s="93"/>
      <c r="L6707" s="93"/>
      <c r="N6707" s="93"/>
      <c r="P6707" s="93"/>
    </row>
    <row r="6708" spans="2:16">
      <c r="B6708" s="93"/>
      <c r="C6708" s="93"/>
      <c r="D6708" s="93"/>
      <c r="F6708" s="93"/>
      <c r="H6708" s="93"/>
      <c r="J6708" s="93"/>
      <c r="L6708" s="93"/>
      <c r="N6708" s="93"/>
      <c r="P6708" s="93"/>
    </row>
    <row r="6709" spans="2:16">
      <c r="B6709" s="93"/>
      <c r="C6709" s="93"/>
      <c r="D6709" s="93"/>
      <c r="F6709" s="93"/>
      <c r="H6709" s="93"/>
      <c r="J6709" s="93"/>
      <c r="L6709" s="93"/>
      <c r="N6709" s="93"/>
      <c r="P6709" s="93"/>
    </row>
    <row r="6710" spans="2:16">
      <c r="B6710" s="93"/>
      <c r="C6710" s="93"/>
      <c r="D6710" s="93"/>
      <c r="F6710" s="93"/>
      <c r="H6710" s="93"/>
      <c r="J6710" s="93"/>
      <c r="L6710" s="93"/>
      <c r="N6710" s="93"/>
      <c r="P6710" s="93"/>
    </row>
    <row r="6711" spans="2:16">
      <c r="B6711" s="93"/>
      <c r="C6711" s="93"/>
      <c r="D6711" s="93"/>
      <c r="F6711" s="93"/>
      <c r="H6711" s="93"/>
      <c r="J6711" s="93"/>
      <c r="L6711" s="93"/>
      <c r="N6711" s="93"/>
      <c r="P6711" s="93"/>
    </row>
    <row r="6712" spans="2:16">
      <c r="B6712" s="93"/>
      <c r="C6712" s="93"/>
      <c r="D6712" s="93"/>
      <c r="F6712" s="93"/>
      <c r="H6712" s="93"/>
      <c r="J6712" s="93"/>
      <c r="L6712" s="93"/>
      <c r="N6712" s="93"/>
      <c r="P6712" s="93"/>
    </row>
    <row r="6713" spans="2:16">
      <c r="B6713" s="93"/>
      <c r="C6713" s="93"/>
      <c r="D6713" s="93"/>
      <c r="F6713" s="93"/>
      <c r="H6713" s="93"/>
      <c r="J6713" s="93"/>
      <c r="L6713" s="93"/>
      <c r="N6713" s="93"/>
      <c r="P6713" s="93"/>
    </row>
    <row r="6714" spans="2:16">
      <c r="B6714" s="93"/>
      <c r="C6714" s="93"/>
      <c r="D6714" s="93"/>
      <c r="F6714" s="93"/>
      <c r="H6714" s="93"/>
      <c r="J6714" s="93"/>
      <c r="L6714" s="93"/>
      <c r="N6714" s="93"/>
      <c r="P6714" s="93"/>
    </row>
    <row r="6715" spans="2:16">
      <c r="B6715" s="93"/>
      <c r="C6715" s="93"/>
      <c r="D6715" s="93"/>
      <c r="F6715" s="93"/>
      <c r="H6715" s="93"/>
      <c r="J6715" s="93"/>
      <c r="L6715" s="93"/>
      <c r="N6715" s="93"/>
      <c r="P6715" s="93"/>
    </row>
    <row r="6716" spans="2:16">
      <c r="B6716" s="93"/>
      <c r="C6716" s="93"/>
      <c r="D6716" s="93"/>
      <c r="F6716" s="93"/>
      <c r="H6716" s="93"/>
      <c r="J6716" s="93"/>
      <c r="L6716" s="93"/>
      <c r="N6716" s="93"/>
      <c r="P6716" s="93"/>
    </row>
    <row r="6717" spans="2:16">
      <c r="B6717" s="93"/>
      <c r="C6717" s="93"/>
      <c r="D6717" s="93"/>
      <c r="F6717" s="93"/>
      <c r="H6717" s="93"/>
      <c r="J6717" s="93"/>
      <c r="L6717" s="93"/>
      <c r="N6717" s="93"/>
      <c r="P6717" s="93"/>
    </row>
    <row r="6718" spans="2:16">
      <c r="B6718" s="93"/>
      <c r="C6718" s="93"/>
      <c r="D6718" s="93"/>
      <c r="F6718" s="93"/>
      <c r="H6718" s="93"/>
      <c r="J6718" s="93"/>
      <c r="L6718" s="93"/>
      <c r="N6718" s="93"/>
      <c r="P6718" s="93"/>
    </row>
    <row r="6719" spans="2:16">
      <c r="B6719" s="93"/>
      <c r="C6719" s="93"/>
      <c r="D6719" s="93"/>
      <c r="F6719" s="93"/>
      <c r="H6719" s="93"/>
      <c r="J6719" s="93"/>
      <c r="L6719" s="93"/>
      <c r="N6719" s="93"/>
      <c r="P6719" s="93"/>
    </row>
    <row r="6720" spans="2:16">
      <c r="B6720" s="93"/>
      <c r="C6720" s="93"/>
      <c r="D6720" s="93"/>
      <c r="F6720" s="93"/>
      <c r="H6720" s="93"/>
      <c r="J6720" s="93"/>
      <c r="L6720" s="93"/>
      <c r="N6720" s="93"/>
      <c r="P6720" s="93"/>
    </row>
    <row r="6721" spans="2:16">
      <c r="B6721" s="93"/>
      <c r="C6721" s="93"/>
      <c r="D6721" s="93"/>
      <c r="F6721" s="93"/>
      <c r="H6721" s="93"/>
      <c r="J6721" s="93"/>
      <c r="L6721" s="93"/>
      <c r="N6721" s="93"/>
      <c r="P6721" s="93"/>
    </row>
    <row r="6722" spans="2:16">
      <c r="B6722" s="93"/>
      <c r="C6722" s="93"/>
      <c r="D6722" s="93"/>
      <c r="F6722" s="93"/>
      <c r="H6722" s="93"/>
      <c r="J6722" s="93"/>
      <c r="L6722" s="93"/>
      <c r="N6722" s="93"/>
      <c r="P6722" s="93"/>
    </row>
    <row r="6723" spans="2:16">
      <c r="B6723" s="93"/>
      <c r="C6723" s="93"/>
      <c r="D6723" s="93"/>
      <c r="F6723" s="93"/>
      <c r="H6723" s="93"/>
      <c r="J6723" s="93"/>
      <c r="L6723" s="93"/>
      <c r="N6723" s="93"/>
      <c r="P6723" s="93"/>
    </row>
    <row r="6724" spans="2:16">
      <c r="B6724" s="93"/>
      <c r="C6724" s="93"/>
      <c r="D6724" s="93"/>
      <c r="F6724" s="93"/>
      <c r="H6724" s="93"/>
      <c r="J6724" s="93"/>
      <c r="L6724" s="93"/>
      <c r="N6724" s="93"/>
      <c r="P6724" s="93"/>
    </row>
    <row r="6725" spans="2:16">
      <c r="B6725" s="93"/>
      <c r="C6725" s="93"/>
      <c r="D6725" s="93"/>
      <c r="F6725" s="93"/>
      <c r="H6725" s="93"/>
      <c r="J6725" s="93"/>
      <c r="L6725" s="93"/>
      <c r="N6725" s="93"/>
      <c r="P6725" s="93"/>
    </row>
    <row r="6726" spans="2:16">
      <c r="B6726" s="93"/>
      <c r="C6726" s="93"/>
      <c r="D6726" s="93"/>
      <c r="F6726" s="93"/>
      <c r="H6726" s="93"/>
      <c r="J6726" s="93"/>
      <c r="L6726" s="93"/>
      <c r="N6726" s="93"/>
      <c r="P6726" s="93"/>
    </row>
    <row r="6727" spans="2:16">
      <c r="B6727" s="93"/>
      <c r="C6727" s="93"/>
      <c r="D6727" s="93"/>
      <c r="F6727" s="93"/>
      <c r="H6727" s="93"/>
      <c r="J6727" s="93"/>
      <c r="L6727" s="93"/>
      <c r="N6727" s="93"/>
      <c r="P6727" s="93"/>
    </row>
    <row r="6728" spans="2:16">
      <c r="B6728" s="93"/>
      <c r="C6728" s="93"/>
      <c r="D6728" s="93"/>
      <c r="F6728" s="93"/>
      <c r="H6728" s="93"/>
      <c r="J6728" s="93"/>
      <c r="L6728" s="93"/>
      <c r="N6728" s="93"/>
      <c r="P6728" s="93"/>
    </row>
    <row r="6729" spans="2:16">
      <c r="B6729" s="93"/>
      <c r="C6729" s="93"/>
      <c r="D6729" s="93"/>
      <c r="F6729" s="93"/>
      <c r="H6729" s="93"/>
      <c r="J6729" s="93"/>
      <c r="L6729" s="93"/>
      <c r="N6729" s="93"/>
      <c r="P6729" s="93"/>
    </row>
    <row r="6730" spans="2:16">
      <c r="B6730" s="93"/>
      <c r="C6730" s="93"/>
      <c r="D6730" s="93"/>
      <c r="F6730" s="93"/>
      <c r="H6730" s="93"/>
      <c r="J6730" s="93"/>
      <c r="L6730" s="93"/>
      <c r="N6730" s="93"/>
      <c r="P6730" s="93"/>
    </row>
    <row r="6731" spans="2:16">
      <c r="B6731" s="93"/>
      <c r="C6731" s="93"/>
      <c r="D6731" s="93"/>
      <c r="F6731" s="93"/>
      <c r="H6731" s="93"/>
      <c r="J6731" s="93"/>
      <c r="L6731" s="93"/>
      <c r="N6731" s="93"/>
      <c r="P6731" s="93"/>
    </row>
    <row r="6732" spans="2:16">
      <c r="B6732" s="93"/>
      <c r="C6732" s="93"/>
      <c r="D6732" s="93"/>
      <c r="F6732" s="93"/>
      <c r="H6732" s="93"/>
      <c r="J6732" s="93"/>
      <c r="L6732" s="93"/>
      <c r="N6732" s="93"/>
      <c r="P6732" s="93"/>
    </row>
    <row r="6733" spans="2:16">
      <c r="B6733" s="93"/>
      <c r="C6733" s="93"/>
      <c r="D6733" s="93"/>
      <c r="F6733" s="93"/>
      <c r="H6733" s="93"/>
      <c r="J6733" s="93"/>
      <c r="L6733" s="93"/>
      <c r="N6733" s="93"/>
      <c r="P6733" s="93"/>
    </row>
    <row r="6734" spans="2:16">
      <c r="B6734" s="93"/>
      <c r="C6734" s="93"/>
      <c r="D6734" s="93"/>
      <c r="F6734" s="93"/>
      <c r="H6734" s="93"/>
      <c r="J6734" s="93"/>
      <c r="L6734" s="93"/>
      <c r="N6734" s="93"/>
      <c r="P6734" s="93"/>
    </row>
    <row r="6735" spans="2:16">
      <c r="B6735" s="93"/>
      <c r="C6735" s="93"/>
      <c r="D6735" s="93"/>
      <c r="F6735" s="93"/>
      <c r="H6735" s="93"/>
      <c r="J6735" s="93"/>
      <c r="L6735" s="93"/>
      <c r="N6735" s="93"/>
      <c r="P6735" s="93"/>
    </row>
    <row r="6736" spans="2:16">
      <c r="B6736" s="93"/>
      <c r="C6736" s="93"/>
      <c r="D6736" s="93"/>
      <c r="F6736" s="93"/>
      <c r="H6736" s="93"/>
      <c r="J6736" s="93"/>
      <c r="L6736" s="93"/>
      <c r="N6736" s="93"/>
      <c r="P6736" s="93"/>
    </row>
    <row r="6737" spans="2:16">
      <c r="B6737" s="93"/>
      <c r="C6737" s="93"/>
      <c r="D6737" s="93"/>
      <c r="F6737" s="93"/>
      <c r="H6737" s="93"/>
      <c r="J6737" s="93"/>
      <c r="L6737" s="93"/>
      <c r="N6737" s="93"/>
      <c r="P6737" s="93"/>
    </row>
    <row r="6738" spans="2:16">
      <c r="B6738" s="93"/>
      <c r="C6738" s="93"/>
      <c r="D6738" s="93"/>
      <c r="F6738" s="93"/>
      <c r="H6738" s="93"/>
      <c r="J6738" s="93"/>
      <c r="L6738" s="93"/>
      <c r="N6738" s="93"/>
      <c r="P6738" s="93"/>
    </row>
    <row r="6739" spans="2:16">
      <c r="B6739" s="93"/>
      <c r="C6739" s="93"/>
      <c r="D6739" s="93"/>
      <c r="F6739" s="93"/>
      <c r="H6739" s="93"/>
      <c r="J6739" s="93"/>
      <c r="L6739" s="93"/>
      <c r="N6739" s="93"/>
      <c r="P6739" s="93"/>
    </row>
    <row r="6740" spans="2:16">
      <c r="B6740" s="93"/>
      <c r="C6740" s="93"/>
      <c r="D6740" s="93"/>
      <c r="F6740" s="93"/>
      <c r="H6740" s="93"/>
      <c r="J6740" s="93"/>
      <c r="L6740" s="93"/>
      <c r="N6740" s="93"/>
      <c r="P6740" s="93"/>
    </row>
    <row r="6741" spans="2:16">
      <c r="B6741" s="93"/>
      <c r="C6741" s="93"/>
      <c r="D6741" s="93"/>
      <c r="F6741" s="93"/>
      <c r="H6741" s="93"/>
      <c r="J6741" s="93"/>
      <c r="L6741" s="93"/>
      <c r="N6741" s="93"/>
      <c r="P6741" s="93"/>
    </row>
    <row r="6742" spans="2:16">
      <c r="B6742" s="93"/>
      <c r="C6742" s="93"/>
      <c r="D6742" s="93"/>
      <c r="F6742" s="93"/>
      <c r="H6742" s="93"/>
      <c r="J6742" s="93"/>
      <c r="L6742" s="93"/>
      <c r="N6742" s="93"/>
      <c r="P6742" s="93"/>
    </row>
    <row r="6743" spans="2:16">
      <c r="B6743" s="93"/>
      <c r="C6743" s="93"/>
      <c r="D6743" s="93"/>
      <c r="F6743" s="93"/>
      <c r="H6743" s="93"/>
      <c r="J6743" s="93"/>
      <c r="L6743" s="93"/>
      <c r="N6743" s="93"/>
      <c r="P6743" s="93"/>
    </row>
    <row r="6744" spans="2:16">
      <c r="B6744" s="93"/>
      <c r="C6744" s="93"/>
      <c r="D6744" s="93"/>
      <c r="F6744" s="93"/>
      <c r="H6744" s="93"/>
      <c r="J6744" s="93"/>
      <c r="L6744" s="93"/>
      <c r="N6744" s="93"/>
      <c r="P6744" s="93"/>
    </row>
    <row r="6745" spans="2:16">
      <c r="B6745" s="93"/>
      <c r="C6745" s="93"/>
      <c r="D6745" s="93"/>
      <c r="F6745" s="93"/>
      <c r="H6745" s="93"/>
      <c r="J6745" s="93"/>
      <c r="L6745" s="93"/>
      <c r="N6745" s="93"/>
      <c r="P6745" s="93"/>
    </row>
    <row r="6746" spans="2:16">
      <c r="B6746" s="93"/>
      <c r="C6746" s="93"/>
      <c r="D6746" s="93"/>
      <c r="F6746" s="93"/>
      <c r="H6746" s="93"/>
      <c r="J6746" s="93"/>
      <c r="L6746" s="93"/>
      <c r="N6746" s="93"/>
      <c r="P6746" s="93"/>
    </row>
    <row r="6747" spans="2:16">
      <c r="B6747" s="93"/>
      <c r="C6747" s="93"/>
      <c r="D6747" s="93"/>
      <c r="F6747" s="93"/>
      <c r="H6747" s="93"/>
      <c r="J6747" s="93"/>
      <c r="L6747" s="93"/>
      <c r="N6747" s="93"/>
      <c r="P6747" s="93"/>
    </row>
    <row r="6748" spans="2:16">
      <c r="B6748" s="93"/>
      <c r="C6748" s="93"/>
      <c r="D6748" s="93"/>
      <c r="F6748" s="93"/>
      <c r="H6748" s="93"/>
      <c r="J6748" s="93"/>
      <c r="L6748" s="93"/>
      <c r="N6748" s="93"/>
      <c r="P6748" s="93"/>
    </row>
    <row r="6749" spans="2:16">
      <c r="B6749" s="93"/>
      <c r="C6749" s="93"/>
      <c r="D6749" s="93"/>
      <c r="F6749" s="93"/>
      <c r="H6749" s="93"/>
      <c r="J6749" s="93"/>
      <c r="L6749" s="93"/>
      <c r="N6749" s="93"/>
      <c r="P6749" s="93"/>
    </row>
    <row r="6750" spans="2:16">
      <c r="B6750" s="93"/>
      <c r="C6750" s="93"/>
      <c r="D6750" s="93"/>
      <c r="F6750" s="93"/>
      <c r="H6750" s="93"/>
      <c r="J6750" s="93"/>
      <c r="L6750" s="93"/>
      <c r="N6750" s="93"/>
      <c r="P6750" s="93"/>
    </row>
    <row r="6751" spans="2:16">
      <c r="B6751" s="93"/>
      <c r="C6751" s="93"/>
      <c r="D6751" s="93"/>
      <c r="F6751" s="93"/>
      <c r="H6751" s="93"/>
      <c r="J6751" s="93"/>
      <c r="L6751" s="93"/>
      <c r="N6751" s="93"/>
      <c r="P6751" s="93"/>
    </row>
    <row r="6752" spans="2:16">
      <c r="B6752" s="93"/>
      <c r="C6752" s="93"/>
      <c r="D6752" s="93"/>
      <c r="F6752" s="93"/>
      <c r="H6752" s="93"/>
      <c r="J6752" s="93"/>
      <c r="L6752" s="93"/>
      <c r="N6752" s="93"/>
      <c r="P6752" s="93"/>
    </row>
    <row r="6753" spans="2:16">
      <c r="B6753" s="93"/>
      <c r="C6753" s="93"/>
      <c r="D6753" s="93"/>
      <c r="F6753" s="93"/>
      <c r="H6753" s="93"/>
      <c r="J6753" s="93"/>
      <c r="L6753" s="93"/>
      <c r="N6753" s="93"/>
      <c r="P6753" s="93"/>
    </row>
    <row r="6754" spans="2:16">
      <c r="B6754" s="93"/>
      <c r="C6754" s="93"/>
      <c r="D6754" s="93"/>
      <c r="F6754" s="93"/>
      <c r="H6754" s="93"/>
      <c r="J6754" s="93"/>
      <c r="L6754" s="93"/>
      <c r="N6754" s="93"/>
      <c r="P6754" s="93"/>
    </row>
    <row r="6755" spans="2:16">
      <c r="B6755" s="93"/>
      <c r="C6755" s="93"/>
      <c r="D6755" s="93"/>
      <c r="F6755" s="93"/>
      <c r="H6755" s="93"/>
      <c r="J6755" s="93"/>
      <c r="L6755" s="93"/>
      <c r="N6755" s="93"/>
      <c r="P6755" s="93"/>
    </row>
    <row r="6756" spans="2:16">
      <c r="B6756" s="93"/>
      <c r="C6756" s="93"/>
      <c r="D6756" s="93"/>
      <c r="F6756" s="93"/>
      <c r="H6756" s="93"/>
      <c r="J6756" s="93"/>
      <c r="L6756" s="93"/>
      <c r="N6756" s="93"/>
      <c r="P6756" s="93"/>
    </row>
    <row r="6757" spans="2:16">
      <c r="B6757" s="93"/>
      <c r="C6757" s="93"/>
      <c r="D6757" s="93"/>
      <c r="F6757" s="93"/>
      <c r="H6757" s="93"/>
      <c r="J6757" s="93"/>
      <c r="L6757" s="93"/>
      <c r="N6757" s="93"/>
      <c r="P6757" s="93"/>
    </row>
    <row r="6758" spans="2:16">
      <c r="B6758" s="93"/>
      <c r="C6758" s="93"/>
      <c r="D6758" s="93"/>
      <c r="F6758" s="93"/>
      <c r="H6758" s="93"/>
      <c r="J6758" s="93"/>
      <c r="L6758" s="93"/>
      <c r="N6758" s="93"/>
      <c r="P6758" s="93"/>
    </row>
    <row r="6759" spans="2:16">
      <c r="B6759" s="93"/>
      <c r="C6759" s="93"/>
      <c r="D6759" s="93"/>
      <c r="F6759" s="93"/>
      <c r="H6759" s="93"/>
      <c r="J6759" s="93"/>
      <c r="L6759" s="93"/>
      <c r="N6759" s="93"/>
      <c r="P6759" s="93"/>
    </row>
    <row r="6760" spans="2:16">
      <c r="B6760" s="93"/>
      <c r="C6760" s="93"/>
      <c r="D6760" s="93"/>
      <c r="F6760" s="93"/>
      <c r="H6760" s="93"/>
      <c r="J6760" s="93"/>
      <c r="L6760" s="93"/>
      <c r="N6760" s="93"/>
      <c r="P6760" s="93"/>
    </row>
    <row r="6761" spans="2:16">
      <c r="B6761" s="93"/>
      <c r="C6761" s="93"/>
      <c r="D6761" s="93"/>
      <c r="F6761" s="93"/>
      <c r="H6761" s="93"/>
      <c r="J6761" s="93"/>
      <c r="L6761" s="93"/>
      <c r="N6761" s="93"/>
      <c r="P6761" s="93"/>
    </row>
    <row r="6762" spans="2:16">
      <c r="B6762" s="93"/>
      <c r="C6762" s="93"/>
      <c r="D6762" s="93"/>
      <c r="F6762" s="93"/>
      <c r="H6762" s="93"/>
      <c r="J6762" s="93"/>
      <c r="L6762" s="93"/>
      <c r="N6762" s="93"/>
      <c r="P6762" s="93"/>
    </row>
    <row r="6763" spans="2:16">
      <c r="B6763" s="93"/>
      <c r="C6763" s="93"/>
      <c r="D6763" s="93"/>
      <c r="F6763" s="93"/>
      <c r="H6763" s="93"/>
      <c r="J6763" s="93"/>
      <c r="L6763" s="93"/>
      <c r="N6763" s="93"/>
      <c r="P6763" s="93"/>
    </row>
    <row r="6764" spans="2:16">
      <c r="B6764" s="93"/>
      <c r="C6764" s="93"/>
      <c r="D6764" s="93"/>
      <c r="F6764" s="93"/>
      <c r="H6764" s="93"/>
      <c r="J6764" s="93"/>
      <c r="L6764" s="93"/>
      <c r="N6764" s="93"/>
      <c r="P6764" s="93"/>
    </row>
    <row r="6765" spans="2:16">
      <c r="B6765" s="93"/>
      <c r="C6765" s="93"/>
      <c r="D6765" s="93"/>
      <c r="F6765" s="93"/>
      <c r="H6765" s="93"/>
      <c r="J6765" s="93"/>
      <c r="L6765" s="93"/>
      <c r="N6765" s="93"/>
      <c r="P6765" s="93"/>
    </row>
    <row r="6766" spans="2:16">
      <c r="B6766" s="93"/>
      <c r="C6766" s="93"/>
      <c r="D6766" s="93"/>
      <c r="F6766" s="93"/>
      <c r="H6766" s="93"/>
      <c r="J6766" s="93"/>
      <c r="L6766" s="93"/>
      <c r="N6766" s="93"/>
      <c r="P6766" s="93"/>
    </row>
    <row r="6767" spans="2:16">
      <c r="B6767" s="93"/>
      <c r="C6767" s="93"/>
      <c r="D6767" s="93"/>
      <c r="F6767" s="93"/>
      <c r="H6767" s="93"/>
      <c r="J6767" s="93"/>
      <c r="L6767" s="93"/>
      <c r="N6767" s="93"/>
      <c r="P6767" s="93"/>
    </row>
    <row r="6768" spans="2:16">
      <c r="B6768" s="93"/>
      <c r="C6768" s="93"/>
      <c r="D6768" s="93"/>
      <c r="F6768" s="93"/>
      <c r="H6768" s="93"/>
      <c r="J6768" s="93"/>
      <c r="L6768" s="93"/>
      <c r="N6768" s="93"/>
      <c r="P6768" s="93"/>
    </row>
    <row r="6769" spans="2:16">
      <c r="B6769" s="93"/>
      <c r="C6769" s="93"/>
      <c r="D6769" s="93"/>
      <c r="F6769" s="93"/>
      <c r="H6769" s="93"/>
      <c r="J6769" s="93"/>
      <c r="L6769" s="93"/>
      <c r="N6769" s="93"/>
      <c r="P6769" s="93"/>
    </row>
    <row r="6770" spans="2:16">
      <c r="B6770" s="93"/>
      <c r="C6770" s="93"/>
      <c r="D6770" s="93"/>
      <c r="F6770" s="93"/>
      <c r="H6770" s="93"/>
      <c r="J6770" s="93"/>
      <c r="L6770" s="93"/>
      <c r="N6770" s="93"/>
      <c r="P6770" s="93"/>
    </row>
    <row r="6771" spans="2:16">
      <c r="B6771" s="93"/>
      <c r="C6771" s="93"/>
      <c r="D6771" s="93"/>
      <c r="F6771" s="93"/>
      <c r="H6771" s="93"/>
      <c r="J6771" s="93"/>
      <c r="L6771" s="93"/>
      <c r="N6771" s="93"/>
      <c r="P6771" s="93"/>
    </row>
    <row r="6772" spans="2:16">
      <c r="B6772" s="93"/>
      <c r="C6772" s="93"/>
      <c r="D6772" s="93"/>
      <c r="F6772" s="93"/>
      <c r="H6772" s="93"/>
      <c r="J6772" s="93"/>
      <c r="L6772" s="93"/>
      <c r="N6772" s="93"/>
      <c r="P6772" s="93"/>
    </row>
    <row r="6773" spans="2:16">
      <c r="B6773" s="93"/>
      <c r="C6773" s="93"/>
      <c r="D6773" s="93"/>
      <c r="F6773" s="93"/>
      <c r="H6773" s="93"/>
      <c r="J6773" s="93"/>
      <c r="L6773" s="93"/>
      <c r="N6773" s="93"/>
      <c r="P6773" s="93"/>
    </row>
    <row r="6774" spans="2:16">
      <c r="B6774" s="93"/>
      <c r="C6774" s="93"/>
      <c r="D6774" s="93"/>
      <c r="F6774" s="93"/>
      <c r="H6774" s="93"/>
      <c r="J6774" s="93"/>
      <c r="L6774" s="93"/>
      <c r="N6774" s="93"/>
      <c r="P6774" s="93"/>
    </row>
    <row r="6775" spans="2:16">
      <c r="B6775" s="93"/>
      <c r="C6775" s="93"/>
      <c r="D6775" s="93"/>
      <c r="F6775" s="93"/>
      <c r="H6775" s="93"/>
      <c r="J6775" s="93"/>
      <c r="L6775" s="93"/>
      <c r="N6775" s="93"/>
      <c r="P6775" s="93"/>
    </row>
    <row r="6776" spans="2:16">
      <c r="B6776" s="93"/>
      <c r="C6776" s="93"/>
      <c r="D6776" s="93"/>
      <c r="F6776" s="93"/>
      <c r="H6776" s="93"/>
      <c r="J6776" s="93"/>
      <c r="L6776" s="93"/>
      <c r="N6776" s="93"/>
      <c r="P6776" s="93"/>
    </row>
    <row r="6777" spans="2:16">
      <c r="B6777" s="93"/>
      <c r="C6777" s="93"/>
      <c r="D6777" s="93"/>
      <c r="F6777" s="93"/>
      <c r="H6777" s="93"/>
      <c r="J6777" s="93"/>
      <c r="L6777" s="93"/>
      <c r="N6777" s="93"/>
      <c r="P6777" s="93"/>
    </row>
    <row r="6778" spans="2:16">
      <c r="B6778" s="93"/>
      <c r="C6778" s="93"/>
      <c r="D6778" s="93"/>
      <c r="F6778" s="93"/>
      <c r="H6778" s="93"/>
      <c r="J6778" s="93"/>
      <c r="L6778" s="93"/>
      <c r="N6778" s="93"/>
      <c r="P6778" s="93"/>
    </row>
    <row r="6779" spans="2:16">
      <c r="B6779" s="93"/>
      <c r="C6779" s="93"/>
      <c r="D6779" s="93"/>
      <c r="F6779" s="93"/>
      <c r="H6779" s="93"/>
      <c r="J6779" s="93"/>
      <c r="L6779" s="93"/>
      <c r="N6779" s="93"/>
      <c r="P6779" s="93"/>
    </row>
    <row r="6780" spans="2:16">
      <c r="B6780" s="93"/>
      <c r="C6780" s="93"/>
      <c r="D6780" s="93"/>
      <c r="F6780" s="93"/>
      <c r="H6780" s="93"/>
      <c r="J6780" s="93"/>
      <c r="L6780" s="93"/>
      <c r="N6780" s="93"/>
      <c r="P6780" s="93"/>
    </row>
    <row r="6781" spans="2:16">
      <c r="B6781" s="93"/>
      <c r="C6781" s="93"/>
      <c r="D6781" s="93"/>
      <c r="F6781" s="93"/>
      <c r="H6781" s="93"/>
      <c r="J6781" s="93"/>
      <c r="L6781" s="93"/>
      <c r="N6781" s="93"/>
      <c r="P6781" s="93"/>
    </row>
    <row r="6782" spans="2:16">
      <c r="B6782" s="93"/>
      <c r="C6782" s="93"/>
      <c r="D6782" s="93"/>
      <c r="F6782" s="93"/>
      <c r="H6782" s="93"/>
      <c r="J6782" s="93"/>
      <c r="L6782" s="93"/>
      <c r="N6782" s="93"/>
      <c r="P6782" s="93"/>
    </row>
    <row r="6783" spans="2:16">
      <c r="B6783" s="93"/>
      <c r="C6783" s="93"/>
      <c r="D6783" s="93"/>
      <c r="F6783" s="93"/>
      <c r="H6783" s="93"/>
      <c r="J6783" s="93"/>
      <c r="L6783" s="93"/>
      <c r="N6783" s="93"/>
      <c r="P6783" s="93"/>
    </row>
    <row r="6784" spans="2:16">
      <c r="B6784" s="93"/>
      <c r="C6784" s="93"/>
      <c r="D6784" s="93"/>
      <c r="F6784" s="93"/>
      <c r="H6784" s="93"/>
      <c r="J6784" s="93"/>
      <c r="L6784" s="93"/>
      <c r="N6784" s="93"/>
      <c r="P6784" s="93"/>
    </row>
    <row r="6785" spans="2:16">
      <c r="B6785" s="93"/>
      <c r="C6785" s="93"/>
      <c r="D6785" s="93"/>
      <c r="F6785" s="93"/>
      <c r="H6785" s="93"/>
      <c r="J6785" s="93"/>
      <c r="L6785" s="93"/>
      <c r="N6785" s="93"/>
      <c r="P6785" s="93"/>
    </row>
    <row r="6786" spans="2:16">
      <c r="B6786" s="93"/>
      <c r="C6786" s="93"/>
      <c r="D6786" s="93"/>
      <c r="F6786" s="93"/>
      <c r="H6786" s="93"/>
      <c r="J6786" s="93"/>
      <c r="L6786" s="93"/>
      <c r="N6786" s="93"/>
      <c r="P6786" s="93"/>
    </row>
    <row r="6787" spans="2:16">
      <c r="B6787" s="93"/>
      <c r="C6787" s="93"/>
      <c r="D6787" s="93"/>
      <c r="F6787" s="93"/>
      <c r="H6787" s="93"/>
      <c r="J6787" s="93"/>
      <c r="L6787" s="93"/>
      <c r="N6787" s="93"/>
      <c r="P6787" s="93"/>
    </row>
    <row r="6788" spans="2:16">
      <c r="B6788" s="93"/>
      <c r="C6788" s="93"/>
      <c r="D6788" s="93"/>
      <c r="F6788" s="93"/>
      <c r="H6788" s="93"/>
      <c r="J6788" s="93"/>
      <c r="L6788" s="93"/>
      <c r="N6788" s="93"/>
      <c r="P6788" s="93"/>
    </row>
    <row r="6789" spans="2:16">
      <c r="B6789" s="93"/>
      <c r="C6789" s="93"/>
      <c r="D6789" s="93"/>
      <c r="F6789" s="93"/>
      <c r="H6789" s="93"/>
      <c r="J6789" s="93"/>
      <c r="L6789" s="93"/>
      <c r="N6789" s="93"/>
      <c r="P6789" s="93"/>
    </row>
    <row r="6790" spans="2:16">
      <c r="B6790" s="93"/>
      <c r="C6790" s="93"/>
      <c r="D6790" s="93"/>
      <c r="F6790" s="93"/>
      <c r="H6790" s="93"/>
      <c r="J6790" s="93"/>
      <c r="L6790" s="93"/>
      <c r="N6790" s="93"/>
      <c r="P6790" s="93"/>
    </row>
    <row r="6791" spans="2:16">
      <c r="B6791" s="93"/>
      <c r="C6791" s="93"/>
      <c r="D6791" s="93"/>
      <c r="F6791" s="93"/>
      <c r="H6791" s="93"/>
      <c r="J6791" s="93"/>
      <c r="L6791" s="93"/>
      <c r="N6791" s="93"/>
      <c r="P6791" s="93"/>
    </row>
    <row r="6792" spans="2:16">
      <c r="B6792" s="93"/>
      <c r="C6792" s="93"/>
      <c r="D6792" s="93"/>
      <c r="F6792" s="93"/>
      <c r="H6792" s="93"/>
      <c r="J6792" s="93"/>
      <c r="L6792" s="93"/>
      <c r="N6792" s="93"/>
      <c r="P6792" s="93"/>
    </row>
    <row r="6793" spans="2:16">
      <c r="B6793" s="93"/>
      <c r="C6793" s="93"/>
      <c r="D6793" s="93"/>
      <c r="F6793" s="93"/>
      <c r="H6793" s="93"/>
      <c r="J6793" s="93"/>
      <c r="L6793" s="93"/>
      <c r="N6793" s="93"/>
      <c r="P6793" s="93"/>
    </row>
    <row r="6794" spans="2:16">
      <c r="B6794" s="93"/>
      <c r="C6794" s="93"/>
      <c r="D6794" s="93"/>
      <c r="F6794" s="93"/>
      <c r="H6794" s="93"/>
      <c r="J6794" s="93"/>
      <c r="L6794" s="93"/>
      <c r="N6794" s="93"/>
      <c r="P6794" s="93"/>
    </row>
    <row r="6795" spans="2:16">
      <c r="B6795" s="93"/>
      <c r="C6795" s="93"/>
      <c r="D6795" s="93"/>
      <c r="F6795" s="93"/>
      <c r="H6795" s="93"/>
      <c r="J6795" s="93"/>
      <c r="L6795" s="93"/>
      <c r="N6795" s="93"/>
      <c r="P6795" s="93"/>
    </row>
    <row r="6796" spans="2:16">
      <c r="B6796" s="93"/>
      <c r="C6796" s="93"/>
      <c r="D6796" s="93"/>
      <c r="F6796" s="93"/>
      <c r="H6796" s="93"/>
      <c r="J6796" s="93"/>
      <c r="L6796" s="93"/>
      <c r="N6796" s="93"/>
      <c r="P6796" s="93"/>
    </row>
    <row r="6797" spans="2:16">
      <c r="B6797" s="93"/>
      <c r="C6797" s="93"/>
      <c r="D6797" s="93"/>
      <c r="F6797" s="93"/>
      <c r="H6797" s="93"/>
      <c r="J6797" s="93"/>
      <c r="L6797" s="93"/>
      <c r="N6797" s="93"/>
      <c r="P6797" s="93"/>
    </row>
    <row r="6798" spans="2:16">
      <c r="B6798" s="93"/>
      <c r="C6798" s="93"/>
      <c r="D6798" s="93"/>
      <c r="F6798" s="93"/>
      <c r="H6798" s="93"/>
      <c r="J6798" s="93"/>
      <c r="L6798" s="93"/>
      <c r="N6798" s="93"/>
      <c r="P6798" s="93"/>
    </row>
    <row r="6799" spans="2:16">
      <c r="B6799" s="93"/>
      <c r="C6799" s="93"/>
      <c r="D6799" s="93"/>
      <c r="F6799" s="93"/>
      <c r="H6799" s="93"/>
      <c r="J6799" s="93"/>
      <c r="L6799" s="93"/>
      <c r="N6799" s="93"/>
      <c r="P6799" s="93"/>
    </row>
    <row r="6800" spans="2:16">
      <c r="B6800" s="93"/>
      <c r="C6800" s="93"/>
      <c r="D6800" s="93"/>
      <c r="F6800" s="93"/>
      <c r="H6800" s="93"/>
      <c r="J6800" s="93"/>
      <c r="L6800" s="93"/>
      <c r="N6800" s="93"/>
      <c r="P6800" s="93"/>
    </row>
    <row r="6801" spans="2:16">
      <c r="B6801" s="93"/>
      <c r="C6801" s="93"/>
      <c r="D6801" s="93"/>
      <c r="F6801" s="93"/>
      <c r="H6801" s="93"/>
      <c r="J6801" s="93"/>
      <c r="L6801" s="93"/>
      <c r="N6801" s="93"/>
      <c r="P6801" s="93"/>
    </row>
    <row r="6802" spans="2:16">
      <c r="B6802" s="93"/>
      <c r="C6802" s="93"/>
      <c r="D6802" s="93"/>
      <c r="F6802" s="93"/>
      <c r="H6802" s="93"/>
      <c r="J6802" s="93"/>
      <c r="L6802" s="93"/>
      <c r="N6802" s="93"/>
      <c r="P6802" s="93"/>
    </row>
    <row r="6803" spans="2:16">
      <c r="B6803" s="93"/>
      <c r="C6803" s="93"/>
      <c r="D6803" s="93"/>
      <c r="F6803" s="93"/>
      <c r="H6803" s="93"/>
      <c r="J6803" s="93"/>
      <c r="L6803" s="93"/>
      <c r="N6803" s="93"/>
      <c r="P6803" s="93"/>
    </row>
    <row r="6804" spans="2:16">
      <c r="B6804" s="93"/>
      <c r="C6804" s="93"/>
      <c r="D6804" s="93"/>
      <c r="F6804" s="93"/>
      <c r="H6804" s="93"/>
      <c r="J6804" s="93"/>
      <c r="L6804" s="93"/>
      <c r="N6804" s="93"/>
      <c r="P6804" s="93"/>
    </row>
    <row r="6805" spans="2:16">
      <c r="B6805" s="93"/>
      <c r="C6805" s="93"/>
      <c r="D6805" s="93"/>
      <c r="F6805" s="93"/>
      <c r="H6805" s="93"/>
      <c r="J6805" s="93"/>
      <c r="L6805" s="93"/>
      <c r="N6805" s="93"/>
      <c r="P6805" s="93"/>
    </row>
    <row r="6806" spans="2:16">
      <c r="B6806" s="93"/>
      <c r="C6806" s="93"/>
      <c r="D6806" s="93"/>
      <c r="F6806" s="93"/>
      <c r="H6806" s="93"/>
      <c r="J6806" s="93"/>
      <c r="L6806" s="93"/>
      <c r="N6806" s="93"/>
      <c r="P6806" s="93"/>
    </row>
    <row r="6807" spans="2:16">
      <c r="B6807" s="93"/>
      <c r="C6807" s="93"/>
      <c r="D6807" s="93"/>
      <c r="F6807" s="93"/>
      <c r="H6807" s="93"/>
      <c r="J6807" s="93"/>
      <c r="L6807" s="93"/>
      <c r="N6807" s="93"/>
      <c r="P6807" s="93"/>
    </row>
    <row r="6808" spans="2:16">
      <c r="B6808" s="93"/>
      <c r="C6808" s="93"/>
      <c r="D6808" s="93"/>
      <c r="F6808" s="93"/>
      <c r="H6808" s="93"/>
      <c r="J6808" s="93"/>
      <c r="L6808" s="93"/>
      <c r="N6808" s="93"/>
      <c r="P6808" s="93"/>
    </row>
    <row r="6809" spans="2:16">
      <c r="B6809" s="93"/>
      <c r="C6809" s="93"/>
      <c r="D6809" s="93"/>
      <c r="F6809" s="93"/>
      <c r="H6809" s="93"/>
      <c r="J6809" s="93"/>
      <c r="L6809" s="93"/>
      <c r="N6809" s="93"/>
      <c r="P6809" s="93"/>
    </row>
    <row r="6810" spans="2:16">
      <c r="B6810" s="93"/>
      <c r="C6810" s="93"/>
      <c r="D6810" s="93"/>
      <c r="F6810" s="93"/>
      <c r="H6810" s="93"/>
      <c r="J6810" s="93"/>
      <c r="L6810" s="93"/>
      <c r="N6810" s="93"/>
      <c r="P6810" s="93"/>
    </row>
    <row r="6811" spans="2:16">
      <c r="B6811" s="93"/>
      <c r="C6811" s="93"/>
      <c r="D6811" s="93"/>
      <c r="F6811" s="93"/>
      <c r="H6811" s="93"/>
      <c r="J6811" s="93"/>
      <c r="L6811" s="93"/>
      <c r="N6811" s="93"/>
      <c r="P6811" s="93"/>
    </row>
    <row r="6812" spans="2:16">
      <c r="B6812" s="93"/>
      <c r="C6812" s="93"/>
      <c r="D6812" s="93"/>
      <c r="F6812" s="93"/>
      <c r="H6812" s="93"/>
      <c r="J6812" s="93"/>
      <c r="L6812" s="93"/>
      <c r="N6812" s="93"/>
      <c r="P6812" s="93"/>
    </row>
    <row r="6813" spans="2:16">
      <c r="B6813" s="93"/>
      <c r="C6813" s="93"/>
      <c r="D6813" s="93"/>
      <c r="F6813" s="93"/>
      <c r="H6813" s="93"/>
      <c r="J6813" s="93"/>
      <c r="L6813" s="93"/>
      <c r="N6813" s="93"/>
      <c r="P6813" s="93"/>
    </row>
    <row r="6814" spans="2:16">
      <c r="B6814" s="93"/>
      <c r="C6814" s="93"/>
      <c r="D6814" s="93"/>
      <c r="F6814" s="93"/>
      <c r="H6814" s="93"/>
      <c r="J6814" s="93"/>
      <c r="L6814" s="93"/>
      <c r="N6814" s="93"/>
      <c r="P6814" s="93"/>
    </row>
    <row r="6815" spans="2:16">
      <c r="B6815" s="93"/>
      <c r="C6815" s="93"/>
      <c r="D6815" s="93"/>
      <c r="F6815" s="93"/>
      <c r="H6815" s="93"/>
      <c r="J6815" s="93"/>
      <c r="L6815" s="93"/>
      <c r="N6815" s="93"/>
      <c r="P6815" s="93"/>
    </row>
    <row r="6816" spans="2:16">
      <c r="B6816" s="93"/>
      <c r="C6816" s="93"/>
      <c r="D6816" s="93"/>
      <c r="F6816" s="93"/>
      <c r="H6816" s="93"/>
      <c r="J6816" s="93"/>
      <c r="L6816" s="93"/>
      <c r="N6816" s="93"/>
      <c r="P6816" s="93"/>
    </row>
    <row r="6817" spans="2:16">
      <c r="B6817" s="93"/>
      <c r="C6817" s="93"/>
      <c r="D6817" s="93"/>
      <c r="F6817" s="93"/>
      <c r="H6817" s="93"/>
      <c r="J6817" s="93"/>
      <c r="L6817" s="93"/>
      <c r="N6817" s="93"/>
      <c r="P6817" s="93"/>
    </row>
    <row r="6818" spans="2:16">
      <c r="B6818" s="93"/>
      <c r="C6818" s="93"/>
      <c r="D6818" s="93"/>
      <c r="F6818" s="93"/>
      <c r="H6818" s="93"/>
      <c r="J6818" s="93"/>
      <c r="L6818" s="93"/>
      <c r="N6818" s="93"/>
      <c r="P6818" s="93"/>
    </row>
    <row r="6819" spans="2:16">
      <c r="B6819" s="93"/>
      <c r="C6819" s="93"/>
      <c r="D6819" s="93"/>
      <c r="F6819" s="93"/>
      <c r="H6819" s="93"/>
      <c r="J6819" s="93"/>
      <c r="L6819" s="93"/>
      <c r="N6819" s="93"/>
      <c r="P6819" s="93"/>
    </row>
    <row r="6820" spans="2:16">
      <c r="B6820" s="93"/>
      <c r="C6820" s="93"/>
      <c r="D6820" s="93"/>
      <c r="F6820" s="93"/>
      <c r="H6820" s="93"/>
      <c r="J6820" s="93"/>
      <c r="L6820" s="93"/>
      <c r="N6820" s="93"/>
      <c r="P6820" s="93"/>
    </row>
    <row r="6821" spans="2:16">
      <c r="B6821" s="93"/>
      <c r="C6821" s="93"/>
      <c r="D6821" s="93"/>
      <c r="F6821" s="93"/>
      <c r="H6821" s="93"/>
      <c r="J6821" s="93"/>
      <c r="L6821" s="93"/>
      <c r="N6821" s="93"/>
      <c r="P6821" s="93"/>
    </row>
    <row r="6822" spans="2:16">
      <c r="B6822" s="93"/>
      <c r="C6822" s="93"/>
      <c r="D6822" s="93"/>
      <c r="F6822" s="93"/>
      <c r="H6822" s="93"/>
      <c r="J6822" s="93"/>
      <c r="L6822" s="93"/>
      <c r="N6822" s="93"/>
      <c r="P6822" s="93"/>
    </row>
    <row r="6823" spans="2:16">
      <c r="B6823" s="93"/>
      <c r="C6823" s="93"/>
      <c r="D6823" s="93"/>
      <c r="F6823" s="93"/>
      <c r="H6823" s="93"/>
      <c r="J6823" s="93"/>
      <c r="L6823" s="93"/>
      <c r="N6823" s="93"/>
      <c r="P6823" s="93"/>
    </row>
    <row r="6824" spans="2:16">
      <c r="B6824" s="93"/>
      <c r="C6824" s="93"/>
      <c r="D6824" s="93"/>
      <c r="F6824" s="93"/>
      <c r="H6824" s="93"/>
      <c r="J6824" s="93"/>
      <c r="L6824" s="93"/>
      <c r="N6824" s="93"/>
      <c r="P6824" s="93"/>
    </row>
    <row r="6825" spans="2:16">
      <c r="B6825" s="93"/>
      <c r="C6825" s="93"/>
      <c r="D6825" s="93"/>
      <c r="F6825" s="93"/>
      <c r="H6825" s="93"/>
      <c r="J6825" s="93"/>
      <c r="L6825" s="93"/>
      <c r="N6825" s="93"/>
      <c r="P6825" s="93"/>
    </row>
    <row r="6826" spans="2:16">
      <c r="B6826" s="93"/>
      <c r="C6826" s="93"/>
      <c r="D6826" s="93"/>
      <c r="F6826" s="93"/>
      <c r="H6826" s="93"/>
      <c r="J6826" s="93"/>
      <c r="L6826" s="93"/>
      <c r="N6826" s="93"/>
      <c r="P6826" s="93"/>
    </row>
    <row r="6827" spans="2:16">
      <c r="B6827" s="93"/>
      <c r="C6827" s="93"/>
      <c r="D6827" s="93"/>
      <c r="F6827" s="93"/>
      <c r="H6827" s="93"/>
      <c r="J6827" s="93"/>
      <c r="L6827" s="93"/>
      <c r="N6827" s="93"/>
      <c r="P6827" s="93"/>
    </row>
    <row r="6828" spans="2:16">
      <c r="B6828" s="93"/>
      <c r="C6828" s="93"/>
      <c r="D6828" s="93"/>
      <c r="F6828" s="93"/>
      <c r="H6828" s="93"/>
      <c r="J6828" s="93"/>
      <c r="L6828" s="93"/>
      <c r="N6828" s="93"/>
      <c r="P6828" s="93"/>
    </row>
    <row r="6829" spans="2:16">
      <c r="B6829" s="93"/>
      <c r="C6829" s="93"/>
      <c r="D6829" s="93"/>
      <c r="F6829" s="93"/>
      <c r="H6829" s="93"/>
      <c r="J6829" s="93"/>
      <c r="L6829" s="93"/>
      <c r="N6829" s="93"/>
      <c r="P6829" s="93"/>
    </row>
    <row r="6830" spans="2:16">
      <c r="B6830" s="93"/>
      <c r="C6830" s="93"/>
      <c r="D6830" s="93"/>
      <c r="F6830" s="93"/>
      <c r="H6830" s="93"/>
      <c r="J6830" s="93"/>
      <c r="L6830" s="93"/>
      <c r="N6830" s="93"/>
      <c r="P6830" s="93"/>
    </row>
    <row r="6831" spans="2:16">
      <c r="B6831" s="93"/>
      <c r="C6831" s="93"/>
      <c r="D6831" s="93"/>
      <c r="F6831" s="93"/>
      <c r="H6831" s="93"/>
      <c r="J6831" s="93"/>
      <c r="L6831" s="93"/>
      <c r="N6831" s="93"/>
      <c r="P6831" s="93"/>
    </row>
    <row r="6832" spans="2:16">
      <c r="B6832" s="93"/>
      <c r="C6832" s="93"/>
      <c r="D6832" s="93"/>
      <c r="F6832" s="93"/>
      <c r="H6832" s="93"/>
      <c r="J6832" s="93"/>
      <c r="L6832" s="93"/>
      <c r="N6832" s="93"/>
      <c r="P6832" s="93"/>
    </row>
    <row r="6833" spans="2:16">
      <c r="B6833" s="93"/>
      <c r="C6833" s="93"/>
      <c r="D6833" s="93"/>
      <c r="F6833" s="93"/>
      <c r="H6833" s="93"/>
      <c r="J6833" s="93"/>
      <c r="L6833" s="93"/>
      <c r="N6833" s="93"/>
      <c r="P6833" s="93"/>
    </row>
    <row r="6834" spans="2:16">
      <c r="B6834" s="93"/>
      <c r="C6834" s="93"/>
      <c r="D6834" s="93"/>
      <c r="F6834" s="93"/>
      <c r="H6834" s="93"/>
      <c r="J6834" s="93"/>
      <c r="L6834" s="93"/>
      <c r="N6834" s="93"/>
      <c r="P6834" s="93"/>
    </row>
    <row r="6835" spans="2:16">
      <c r="B6835" s="93"/>
      <c r="C6835" s="93"/>
      <c r="D6835" s="93"/>
      <c r="F6835" s="93"/>
      <c r="H6835" s="93"/>
      <c r="J6835" s="93"/>
      <c r="L6835" s="93"/>
      <c r="N6835" s="93"/>
      <c r="P6835" s="93"/>
    </row>
    <row r="6836" spans="2:16">
      <c r="B6836" s="93"/>
      <c r="C6836" s="93"/>
      <c r="D6836" s="93"/>
      <c r="F6836" s="93"/>
      <c r="H6836" s="93"/>
      <c r="J6836" s="93"/>
      <c r="L6836" s="93"/>
      <c r="N6836" s="93"/>
      <c r="P6836" s="93"/>
    </row>
    <row r="6837" spans="2:16">
      <c r="B6837" s="93"/>
      <c r="C6837" s="93"/>
      <c r="D6837" s="93"/>
      <c r="F6837" s="93"/>
      <c r="H6837" s="93"/>
      <c r="J6837" s="93"/>
      <c r="L6837" s="93"/>
      <c r="N6837" s="93"/>
      <c r="P6837" s="93"/>
    </row>
    <row r="6838" spans="2:16">
      <c r="B6838" s="93"/>
      <c r="C6838" s="93"/>
      <c r="D6838" s="93"/>
      <c r="F6838" s="93"/>
      <c r="H6838" s="93"/>
      <c r="J6838" s="93"/>
      <c r="L6838" s="93"/>
      <c r="N6838" s="93"/>
      <c r="P6838" s="93"/>
    </row>
    <row r="6839" spans="2:16">
      <c r="B6839" s="93"/>
      <c r="C6839" s="93"/>
      <c r="D6839" s="93"/>
      <c r="F6839" s="93"/>
      <c r="H6839" s="93"/>
      <c r="J6839" s="93"/>
      <c r="L6839" s="93"/>
      <c r="N6839" s="93"/>
      <c r="P6839" s="93"/>
    </row>
    <row r="6840" spans="2:16">
      <c r="B6840" s="93"/>
      <c r="C6840" s="93"/>
      <c r="D6840" s="93"/>
      <c r="F6840" s="93"/>
      <c r="H6840" s="93"/>
      <c r="J6840" s="93"/>
      <c r="L6840" s="93"/>
      <c r="N6840" s="93"/>
      <c r="P6840" s="93"/>
    </row>
    <row r="6841" spans="2:16">
      <c r="B6841" s="93"/>
      <c r="C6841" s="93"/>
      <c r="D6841" s="93"/>
      <c r="F6841" s="93"/>
      <c r="H6841" s="93"/>
      <c r="J6841" s="93"/>
      <c r="L6841" s="93"/>
      <c r="N6841" s="93"/>
      <c r="P6841" s="93"/>
    </row>
    <row r="6842" spans="2:16">
      <c r="B6842" s="93"/>
      <c r="C6842" s="93"/>
      <c r="D6842" s="93"/>
      <c r="F6842" s="93"/>
      <c r="H6842" s="93"/>
      <c r="J6842" s="93"/>
      <c r="L6842" s="93"/>
      <c r="N6842" s="93"/>
      <c r="P6842" s="93"/>
    </row>
    <row r="6843" spans="2:16">
      <c r="B6843" s="93"/>
      <c r="C6843" s="93"/>
      <c r="D6843" s="93"/>
      <c r="F6843" s="93"/>
      <c r="H6843" s="93"/>
      <c r="J6843" s="93"/>
      <c r="L6843" s="93"/>
      <c r="N6843" s="93"/>
      <c r="P6843" s="93"/>
    </row>
    <row r="6844" spans="2:16">
      <c r="B6844" s="93"/>
      <c r="C6844" s="93"/>
      <c r="D6844" s="93"/>
      <c r="F6844" s="93"/>
      <c r="H6844" s="93"/>
      <c r="J6844" s="93"/>
      <c r="L6844" s="93"/>
      <c r="N6844" s="93"/>
      <c r="P6844" s="93"/>
    </row>
    <row r="6845" spans="2:16">
      <c r="B6845" s="93"/>
      <c r="C6845" s="93"/>
      <c r="D6845" s="93"/>
      <c r="F6845" s="93"/>
      <c r="H6845" s="93"/>
      <c r="J6845" s="93"/>
      <c r="L6845" s="93"/>
      <c r="N6845" s="93"/>
      <c r="P6845" s="93"/>
    </row>
    <row r="6846" spans="2:16">
      <c r="B6846" s="93"/>
      <c r="C6846" s="93"/>
      <c r="D6846" s="93"/>
      <c r="F6846" s="93"/>
      <c r="H6846" s="93"/>
      <c r="J6846" s="93"/>
      <c r="L6846" s="93"/>
      <c r="N6846" s="93"/>
      <c r="P6846" s="93"/>
    </row>
    <row r="6847" spans="2:16">
      <c r="B6847" s="93"/>
      <c r="C6847" s="93"/>
      <c r="D6847" s="93"/>
      <c r="F6847" s="93"/>
      <c r="H6847" s="93"/>
      <c r="J6847" s="93"/>
      <c r="L6847" s="93"/>
      <c r="N6847" s="93"/>
      <c r="P6847" s="93"/>
    </row>
    <row r="6848" spans="2:16">
      <c r="B6848" s="93"/>
      <c r="C6848" s="93"/>
      <c r="D6848" s="93"/>
      <c r="F6848" s="93"/>
      <c r="H6848" s="93"/>
      <c r="J6848" s="93"/>
      <c r="L6848" s="93"/>
      <c r="N6848" s="93"/>
      <c r="P6848" s="93"/>
    </row>
    <row r="6849" spans="2:16">
      <c r="B6849" s="93"/>
      <c r="C6849" s="93"/>
      <c r="D6849" s="93"/>
      <c r="F6849" s="93"/>
      <c r="H6849" s="93"/>
      <c r="J6849" s="93"/>
      <c r="L6849" s="93"/>
      <c r="N6849" s="93"/>
      <c r="P6849" s="93"/>
    </row>
    <row r="6850" spans="2:16">
      <c r="B6850" s="93"/>
      <c r="C6850" s="93"/>
      <c r="D6850" s="93"/>
      <c r="F6850" s="93"/>
      <c r="H6850" s="93"/>
      <c r="J6850" s="93"/>
      <c r="L6850" s="93"/>
      <c r="N6850" s="93"/>
      <c r="P6850" s="93"/>
    </row>
    <row r="6851" spans="2:16">
      <c r="B6851" s="93"/>
      <c r="C6851" s="93"/>
      <c r="D6851" s="93"/>
      <c r="F6851" s="93"/>
      <c r="H6851" s="93"/>
      <c r="J6851" s="93"/>
      <c r="L6851" s="93"/>
      <c r="N6851" s="93"/>
      <c r="P6851" s="93"/>
    </row>
    <row r="6852" spans="2:16">
      <c r="B6852" s="93"/>
      <c r="C6852" s="93"/>
      <c r="D6852" s="93"/>
      <c r="F6852" s="93"/>
      <c r="H6852" s="93"/>
      <c r="J6852" s="93"/>
      <c r="L6852" s="93"/>
      <c r="N6852" s="93"/>
      <c r="P6852" s="93"/>
    </row>
    <row r="6853" spans="2:16">
      <c r="B6853" s="93"/>
      <c r="C6853" s="93"/>
      <c r="D6853" s="93"/>
      <c r="F6853" s="93"/>
      <c r="H6853" s="93"/>
      <c r="J6853" s="93"/>
      <c r="L6853" s="93"/>
      <c r="N6853" s="93"/>
      <c r="P6853" s="93"/>
    </row>
    <row r="6854" spans="2:16">
      <c r="B6854" s="93"/>
      <c r="C6854" s="93"/>
      <c r="D6854" s="93"/>
      <c r="F6854" s="93"/>
      <c r="H6854" s="93"/>
      <c r="J6854" s="93"/>
      <c r="L6854" s="93"/>
      <c r="N6854" s="93"/>
      <c r="P6854" s="93"/>
    </row>
    <row r="6855" spans="2:16">
      <c r="B6855" s="93"/>
      <c r="C6855" s="93"/>
      <c r="D6855" s="93"/>
      <c r="F6855" s="93"/>
      <c r="H6855" s="93"/>
      <c r="J6855" s="93"/>
      <c r="L6855" s="93"/>
      <c r="N6855" s="93"/>
      <c r="P6855" s="93"/>
    </row>
    <row r="6856" spans="2:16">
      <c r="B6856" s="93"/>
      <c r="C6856" s="93"/>
      <c r="D6856" s="93"/>
      <c r="F6856" s="93"/>
      <c r="H6856" s="93"/>
      <c r="J6856" s="93"/>
      <c r="L6856" s="93"/>
      <c r="N6856" s="93"/>
      <c r="P6856" s="93"/>
    </row>
    <row r="6857" spans="2:16">
      <c r="B6857" s="93"/>
      <c r="C6857" s="93"/>
      <c r="D6857" s="93"/>
      <c r="F6857" s="93"/>
      <c r="H6857" s="93"/>
      <c r="J6857" s="93"/>
      <c r="L6857" s="93"/>
      <c r="N6857" s="93"/>
      <c r="P6857" s="93"/>
    </row>
    <row r="6858" spans="2:16">
      <c r="B6858" s="93"/>
      <c r="C6858" s="93"/>
      <c r="D6858" s="93"/>
      <c r="F6858" s="93"/>
      <c r="H6858" s="93"/>
      <c r="J6858" s="93"/>
      <c r="L6858" s="93"/>
      <c r="N6858" s="93"/>
      <c r="P6858" s="93"/>
    </row>
    <row r="6859" spans="2:16">
      <c r="B6859" s="93"/>
      <c r="C6859" s="93"/>
      <c r="D6859" s="93"/>
      <c r="F6859" s="93"/>
      <c r="H6859" s="93"/>
      <c r="J6859" s="93"/>
      <c r="L6859" s="93"/>
      <c r="N6859" s="93"/>
      <c r="P6859" s="93"/>
    </row>
    <row r="6860" spans="2:16">
      <c r="B6860" s="93"/>
      <c r="C6860" s="93"/>
      <c r="D6860" s="93"/>
      <c r="F6860" s="93"/>
      <c r="H6860" s="93"/>
      <c r="J6860" s="93"/>
      <c r="L6860" s="93"/>
      <c r="N6860" s="93"/>
      <c r="P6860" s="93"/>
    </row>
    <row r="6861" spans="2:16">
      <c r="B6861" s="93"/>
      <c r="C6861" s="93"/>
      <c r="D6861" s="93"/>
      <c r="F6861" s="93"/>
      <c r="H6861" s="93"/>
      <c r="J6861" s="93"/>
      <c r="L6861" s="93"/>
      <c r="N6861" s="93"/>
      <c r="P6861" s="93"/>
    </row>
    <row r="6862" spans="2:16">
      <c r="B6862" s="93"/>
      <c r="C6862" s="93"/>
      <c r="D6862" s="93"/>
      <c r="F6862" s="93"/>
      <c r="H6862" s="93"/>
      <c r="J6862" s="93"/>
      <c r="L6862" s="93"/>
      <c r="N6862" s="93"/>
      <c r="P6862" s="93"/>
    </row>
    <row r="6863" spans="2:16">
      <c r="B6863" s="93"/>
      <c r="C6863" s="93"/>
      <c r="D6863" s="93"/>
      <c r="F6863" s="93"/>
      <c r="H6863" s="93"/>
      <c r="J6863" s="93"/>
      <c r="L6863" s="93"/>
      <c r="N6863" s="93"/>
      <c r="P6863" s="93"/>
    </row>
    <row r="6864" spans="2:16">
      <c r="B6864" s="93"/>
      <c r="C6864" s="93"/>
      <c r="D6864" s="93"/>
      <c r="F6864" s="93"/>
      <c r="H6864" s="93"/>
      <c r="J6864" s="93"/>
      <c r="L6864" s="93"/>
      <c r="N6864" s="93"/>
      <c r="P6864" s="93"/>
    </row>
    <row r="6865" spans="2:16">
      <c r="B6865" s="93"/>
      <c r="C6865" s="93"/>
      <c r="D6865" s="93"/>
      <c r="F6865" s="93"/>
      <c r="H6865" s="93"/>
      <c r="J6865" s="93"/>
      <c r="L6865" s="93"/>
      <c r="N6865" s="93"/>
      <c r="P6865" s="93"/>
    </row>
    <row r="6866" spans="2:16">
      <c r="B6866" s="93"/>
      <c r="C6866" s="93"/>
      <c r="D6866" s="93"/>
      <c r="F6866" s="93"/>
      <c r="H6866" s="93"/>
      <c r="J6866" s="93"/>
      <c r="L6866" s="93"/>
      <c r="N6866" s="93"/>
      <c r="P6866" s="93"/>
    </row>
    <row r="6867" spans="2:16">
      <c r="B6867" s="93"/>
      <c r="C6867" s="93"/>
      <c r="D6867" s="93"/>
      <c r="F6867" s="93"/>
      <c r="H6867" s="93"/>
      <c r="J6867" s="93"/>
      <c r="L6867" s="93"/>
      <c r="N6867" s="93"/>
      <c r="P6867" s="93"/>
    </row>
    <row r="6868" spans="2:16">
      <c r="B6868" s="93"/>
      <c r="C6868" s="93"/>
      <c r="D6868" s="93"/>
      <c r="F6868" s="93"/>
      <c r="H6868" s="93"/>
      <c r="J6868" s="93"/>
      <c r="L6868" s="93"/>
      <c r="N6868" s="93"/>
      <c r="P6868" s="93"/>
    </row>
    <row r="6869" spans="2:16">
      <c r="B6869" s="93"/>
      <c r="C6869" s="93"/>
      <c r="D6869" s="93"/>
      <c r="F6869" s="93"/>
      <c r="H6869" s="93"/>
      <c r="J6869" s="93"/>
      <c r="L6869" s="93"/>
      <c r="N6869" s="93"/>
      <c r="P6869" s="93"/>
    </row>
    <row r="6870" spans="2:16">
      <c r="B6870" s="93"/>
      <c r="C6870" s="93"/>
      <c r="D6870" s="93"/>
      <c r="F6870" s="93"/>
      <c r="H6870" s="93"/>
      <c r="J6870" s="93"/>
      <c r="L6870" s="93"/>
      <c r="N6870" s="93"/>
      <c r="P6870" s="93"/>
    </row>
    <row r="6871" spans="2:16">
      <c r="B6871" s="93"/>
      <c r="C6871" s="93"/>
      <c r="D6871" s="93"/>
      <c r="F6871" s="93"/>
      <c r="H6871" s="93"/>
      <c r="J6871" s="93"/>
      <c r="L6871" s="93"/>
      <c r="N6871" s="93"/>
      <c r="P6871" s="93"/>
    </row>
    <row r="6872" spans="2:16">
      <c r="B6872" s="93"/>
      <c r="C6872" s="93"/>
      <c r="D6872" s="93"/>
      <c r="F6872" s="93"/>
      <c r="H6872" s="93"/>
      <c r="J6872" s="93"/>
      <c r="L6872" s="93"/>
      <c r="N6872" s="93"/>
      <c r="P6872" s="93"/>
    </row>
    <row r="6873" spans="2:16">
      <c r="B6873" s="93"/>
      <c r="C6873" s="93"/>
      <c r="D6873" s="93"/>
      <c r="F6873" s="93"/>
      <c r="H6873" s="93"/>
      <c r="J6873" s="93"/>
      <c r="L6873" s="93"/>
      <c r="N6873" s="93"/>
      <c r="P6873" s="93"/>
    </row>
    <row r="6874" spans="2:16">
      <c r="B6874" s="93"/>
      <c r="C6874" s="93"/>
      <c r="D6874" s="93"/>
      <c r="F6874" s="93"/>
      <c r="H6874" s="93"/>
      <c r="J6874" s="93"/>
      <c r="L6874" s="93"/>
      <c r="N6874" s="93"/>
      <c r="P6874" s="93"/>
    </row>
    <row r="6875" spans="2:16">
      <c r="B6875" s="93"/>
      <c r="C6875" s="93"/>
      <c r="D6875" s="93"/>
      <c r="F6875" s="93"/>
      <c r="H6875" s="93"/>
      <c r="J6875" s="93"/>
      <c r="L6875" s="93"/>
      <c r="N6875" s="93"/>
      <c r="P6875" s="93"/>
    </row>
    <row r="6876" spans="2:16">
      <c r="B6876" s="93"/>
      <c r="C6876" s="93"/>
      <c r="D6876" s="93"/>
      <c r="F6876" s="93"/>
      <c r="H6876" s="93"/>
      <c r="J6876" s="93"/>
      <c r="L6876" s="93"/>
      <c r="N6876" s="93"/>
      <c r="P6876" s="93"/>
    </row>
    <row r="6877" spans="2:16">
      <c r="B6877" s="93"/>
      <c r="C6877" s="93"/>
      <c r="D6877" s="93"/>
      <c r="F6877" s="93"/>
      <c r="H6877" s="93"/>
      <c r="J6877" s="93"/>
      <c r="L6877" s="93"/>
      <c r="N6877" s="93"/>
      <c r="P6877" s="93"/>
    </row>
    <row r="6878" spans="2:16">
      <c r="B6878" s="93"/>
      <c r="C6878" s="93"/>
      <c r="D6878" s="93"/>
      <c r="F6878" s="93"/>
      <c r="H6878" s="93"/>
      <c r="J6878" s="93"/>
      <c r="L6878" s="93"/>
      <c r="N6878" s="93"/>
      <c r="P6878" s="93"/>
    </row>
    <row r="6879" spans="2:16">
      <c r="B6879" s="93"/>
      <c r="C6879" s="93"/>
      <c r="D6879" s="93"/>
      <c r="F6879" s="93"/>
      <c r="H6879" s="93"/>
      <c r="J6879" s="93"/>
      <c r="L6879" s="93"/>
      <c r="N6879" s="93"/>
      <c r="P6879" s="93"/>
    </row>
    <row r="6880" spans="2:16">
      <c r="B6880" s="93"/>
      <c r="C6880" s="93"/>
      <c r="D6880" s="93"/>
      <c r="F6880" s="93"/>
      <c r="H6880" s="93"/>
      <c r="J6880" s="93"/>
      <c r="L6880" s="93"/>
      <c r="N6880" s="93"/>
      <c r="P6880" s="93"/>
    </row>
    <row r="6881" spans="2:16">
      <c r="B6881" s="93"/>
      <c r="C6881" s="93"/>
      <c r="D6881" s="93"/>
      <c r="F6881" s="93"/>
      <c r="H6881" s="93"/>
      <c r="J6881" s="93"/>
      <c r="L6881" s="93"/>
      <c r="N6881" s="93"/>
      <c r="P6881" s="93"/>
    </row>
    <row r="6882" spans="2:16">
      <c r="B6882" s="93"/>
      <c r="C6882" s="93"/>
      <c r="D6882" s="93"/>
      <c r="F6882" s="93"/>
      <c r="H6882" s="93"/>
      <c r="J6882" s="93"/>
      <c r="L6882" s="93"/>
      <c r="N6882" s="93"/>
      <c r="P6882" s="93"/>
    </row>
    <row r="6883" spans="2:16">
      <c r="B6883" s="93"/>
      <c r="C6883" s="93"/>
      <c r="D6883" s="93"/>
      <c r="F6883" s="93"/>
      <c r="H6883" s="93"/>
      <c r="J6883" s="93"/>
      <c r="L6883" s="93"/>
      <c r="N6883" s="93"/>
      <c r="P6883" s="93"/>
    </row>
    <row r="6884" spans="2:16">
      <c r="B6884" s="93"/>
      <c r="C6884" s="93"/>
      <c r="D6884" s="93"/>
      <c r="F6884" s="93"/>
      <c r="H6884" s="93"/>
      <c r="J6884" s="93"/>
      <c r="L6884" s="93"/>
      <c r="N6884" s="93"/>
      <c r="P6884" s="93"/>
    </row>
    <row r="6885" spans="2:16">
      <c r="B6885" s="93"/>
      <c r="C6885" s="93"/>
      <c r="D6885" s="93"/>
      <c r="F6885" s="93"/>
      <c r="H6885" s="93"/>
      <c r="J6885" s="93"/>
      <c r="L6885" s="93"/>
      <c r="N6885" s="93"/>
      <c r="P6885" s="93"/>
    </row>
    <row r="6886" spans="2:16">
      <c r="B6886" s="93"/>
      <c r="C6886" s="93"/>
      <c r="D6886" s="93"/>
      <c r="F6886" s="93"/>
      <c r="H6886" s="93"/>
      <c r="J6886" s="93"/>
      <c r="L6886" s="93"/>
      <c r="N6886" s="93"/>
      <c r="P6886" s="93"/>
    </row>
    <row r="6887" spans="2:16">
      <c r="B6887" s="93"/>
      <c r="C6887" s="93"/>
      <c r="D6887" s="93"/>
      <c r="F6887" s="93"/>
      <c r="H6887" s="93"/>
      <c r="J6887" s="93"/>
      <c r="L6887" s="93"/>
      <c r="N6887" s="93"/>
      <c r="P6887" s="93"/>
    </row>
    <row r="6888" spans="2:16">
      <c r="B6888" s="93"/>
      <c r="C6888" s="93"/>
      <c r="D6888" s="93"/>
      <c r="F6888" s="93"/>
      <c r="H6888" s="93"/>
      <c r="J6888" s="93"/>
      <c r="L6888" s="93"/>
      <c r="N6888" s="93"/>
      <c r="P6888" s="93"/>
    </row>
    <row r="6889" spans="2:16">
      <c r="B6889" s="93"/>
      <c r="C6889" s="93"/>
      <c r="D6889" s="93"/>
      <c r="F6889" s="93"/>
      <c r="H6889" s="93"/>
      <c r="J6889" s="93"/>
      <c r="L6889" s="93"/>
      <c r="N6889" s="93"/>
      <c r="P6889" s="93"/>
    </row>
    <row r="6890" spans="2:16">
      <c r="B6890" s="93"/>
      <c r="C6890" s="93"/>
      <c r="D6890" s="93"/>
      <c r="F6890" s="93"/>
      <c r="H6890" s="93"/>
      <c r="J6890" s="93"/>
      <c r="L6890" s="93"/>
      <c r="N6890" s="93"/>
      <c r="P6890" s="93"/>
    </row>
    <row r="6891" spans="2:16">
      <c r="B6891" s="93"/>
      <c r="C6891" s="93"/>
      <c r="D6891" s="93"/>
      <c r="F6891" s="93"/>
      <c r="H6891" s="93"/>
      <c r="J6891" s="93"/>
      <c r="L6891" s="93"/>
      <c r="N6891" s="93"/>
      <c r="P6891" s="93"/>
    </row>
    <row r="6892" spans="2:16">
      <c r="B6892" s="93"/>
      <c r="C6892" s="93"/>
      <c r="D6892" s="93"/>
      <c r="F6892" s="93"/>
      <c r="H6892" s="93"/>
      <c r="J6892" s="93"/>
      <c r="L6892" s="93"/>
      <c r="N6892" s="93"/>
      <c r="P6892" s="93"/>
    </row>
    <row r="6893" spans="2:16">
      <c r="B6893" s="93"/>
      <c r="C6893" s="93"/>
      <c r="D6893" s="93"/>
      <c r="F6893" s="93"/>
      <c r="H6893" s="93"/>
      <c r="J6893" s="93"/>
      <c r="L6893" s="93"/>
      <c r="N6893" s="93"/>
      <c r="P6893" s="93"/>
    </row>
    <row r="6894" spans="2:16">
      <c r="B6894" s="93"/>
      <c r="C6894" s="93"/>
      <c r="D6894" s="93"/>
      <c r="F6894" s="93"/>
      <c r="H6894" s="93"/>
      <c r="J6894" s="93"/>
      <c r="L6894" s="93"/>
      <c r="N6894" s="93"/>
      <c r="P6894" s="93"/>
    </row>
    <row r="6895" spans="2:16">
      <c r="B6895" s="93"/>
      <c r="C6895" s="93"/>
      <c r="D6895" s="93"/>
      <c r="F6895" s="93"/>
      <c r="H6895" s="93"/>
      <c r="J6895" s="93"/>
      <c r="L6895" s="93"/>
      <c r="N6895" s="93"/>
      <c r="P6895" s="93"/>
    </row>
    <row r="6896" spans="2:16">
      <c r="B6896" s="93"/>
      <c r="C6896" s="93"/>
      <c r="D6896" s="93"/>
      <c r="F6896" s="93"/>
      <c r="H6896" s="93"/>
      <c r="J6896" s="93"/>
      <c r="L6896" s="93"/>
      <c r="N6896" s="93"/>
      <c r="P6896" s="93"/>
    </row>
    <row r="6897" spans="2:16">
      <c r="B6897" s="93"/>
      <c r="C6897" s="93"/>
      <c r="D6897" s="93"/>
      <c r="F6897" s="93"/>
      <c r="H6897" s="93"/>
      <c r="J6897" s="93"/>
      <c r="L6897" s="93"/>
      <c r="N6897" s="93"/>
      <c r="P6897" s="93"/>
    </row>
    <row r="6898" spans="2:16">
      <c r="B6898" s="93"/>
      <c r="C6898" s="93"/>
      <c r="D6898" s="93"/>
      <c r="F6898" s="93"/>
      <c r="H6898" s="93"/>
      <c r="J6898" s="93"/>
      <c r="L6898" s="93"/>
      <c r="N6898" s="93"/>
      <c r="P6898" s="93"/>
    </row>
    <row r="6899" spans="2:16">
      <c r="B6899" s="93"/>
      <c r="C6899" s="93"/>
      <c r="D6899" s="93"/>
      <c r="F6899" s="93"/>
      <c r="H6899" s="93"/>
      <c r="J6899" s="93"/>
      <c r="L6899" s="93"/>
      <c r="N6899" s="93"/>
      <c r="P6899" s="93"/>
    </row>
    <row r="6900" spans="2:16">
      <c r="B6900" s="93"/>
      <c r="C6900" s="93"/>
      <c r="D6900" s="93"/>
      <c r="F6900" s="93"/>
      <c r="H6900" s="93"/>
      <c r="J6900" s="93"/>
      <c r="L6900" s="93"/>
      <c r="N6900" s="93"/>
      <c r="P6900" s="93"/>
    </row>
    <row r="6901" spans="2:16">
      <c r="B6901" s="93"/>
      <c r="C6901" s="93"/>
      <c r="D6901" s="93"/>
      <c r="F6901" s="93"/>
      <c r="H6901" s="93"/>
      <c r="J6901" s="93"/>
      <c r="L6901" s="93"/>
      <c r="N6901" s="93"/>
      <c r="P6901" s="93"/>
    </row>
    <row r="6902" spans="2:16">
      <c r="B6902" s="93"/>
      <c r="C6902" s="93"/>
      <c r="D6902" s="93"/>
      <c r="F6902" s="93"/>
      <c r="H6902" s="93"/>
      <c r="J6902" s="93"/>
      <c r="L6902" s="93"/>
      <c r="N6902" s="93"/>
      <c r="P6902" s="93"/>
    </row>
    <row r="6903" spans="2:16">
      <c r="B6903" s="93"/>
      <c r="C6903" s="93"/>
      <c r="D6903" s="93"/>
      <c r="F6903" s="93"/>
      <c r="H6903" s="93"/>
      <c r="J6903" s="93"/>
      <c r="L6903" s="93"/>
      <c r="N6903" s="93"/>
      <c r="P6903" s="93"/>
    </row>
    <row r="6904" spans="2:16">
      <c r="B6904" s="93"/>
      <c r="C6904" s="93"/>
      <c r="D6904" s="93"/>
      <c r="F6904" s="93"/>
      <c r="H6904" s="93"/>
      <c r="J6904" s="93"/>
      <c r="L6904" s="93"/>
      <c r="N6904" s="93"/>
      <c r="P6904" s="93"/>
    </row>
    <row r="6905" spans="2:16">
      <c r="B6905" s="93"/>
      <c r="C6905" s="93"/>
      <c r="D6905" s="93"/>
      <c r="F6905" s="93"/>
      <c r="H6905" s="93"/>
      <c r="J6905" s="93"/>
      <c r="L6905" s="93"/>
      <c r="N6905" s="93"/>
      <c r="P6905" s="93"/>
    </row>
    <row r="6906" spans="2:16">
      <c r="B6906" s="93"/>
      <c r="C6906" s="93"/>
      <c r="D6906" s="93"/>
      <c r="F6906" s="93"/>
      <c r="H6906" s="93"/>
      <c r="J6906" s="93"/>
      <c r="L6906" s="93"/>
      <c r="N6906" s="93"/>
      <c r="P6906" s="93"/>
    </row>
    <row r="6907" spans="2:16">
      <c r="B6907" s="93"/>
      <c r="C6907" s="93"/>
      <c r="D6907" s="93"/>
      <c r="F6907" s="93"/>
      <c r="H6907" s="93"/>
      <c r="J6907" s="93"/>
      <c r="L6907" s="93"/>
      <c r="N6907" s="93"/>
      <c r="P6907" s="93"/>
    </row>
    <row r="6908" spans="2:16">
      <c r="B6908" s="93"/>
      <c r="C6908" s="93"/>
      <c r="D6908" s="93"/>
      <c r="F6908" s="93"/>
      <c r="H6908" s="93"/>
      <c r="J6908" s="93"/>
      <c r="L6908" s="93"/>
      <c r="N6908" s="93"/>
      <c r="P6908" s="93"/>
    </row>
    <row r="6909" spans="2:16">
      <c r="B6909" s="93"/>
      <c r="C6909" s="93"/>
      <c r="D6909" s="93"/>
      <c r="F6909" s="93"/>
      <c r="H6909" s="93"/>
      <c r="J6909" s="93"/>
      <c r="L6909" s="93"/>
      <c r="N6909" s="93"/>
      <c r="P6909" s="93"/>
    </row>
    <row r="6910" spans="2:16">
      <c r="B6910" s="93"/>
      <c r="C6910" s="93"/>
      <c r="D6910" s="93"/>
      <c r="F6910" s="93"/>
      <c r="H6910" s="93"/>
      <c r="J6910" s="93"/>
      <c r="L6910" s="93"/>
      <c r="N6910" s="93"/>
      <c r="P6910" s="93"/>
    </row>
    <row r="6911" spans="2:16">
      <c r="B6911" s="93"/>
      <c r="C6911" s="93"/>
      <c r="D6911" s="93"/>
      <c r="F6911" s="93"/>
      <c r="H6911" s="93"/>
      <c r="J6911" s="93"/>
      <c r="L6911" s="93"/>
      <c r="N6911" s="93"/>
      <c r="P6911" s="93"/>
    </row>
    <row r="6912" spans="2:16">
      <c r="B6912" s="93"/>
      <c r="C6912" s="93"/>
      <c r="D6912" s="93"/>
      <c r="F6912" s="93"/>
      <c r="H6912" s="93"/>
      <c r="J6912" s="93"/>
      <c r="L6912" s="93"/>
      <c r="N6912" s="93"/>
      <c r="P6912" s="93"/>
    </row>
    <row r="6913" spans="2:16">
      <c r="B6913" s="93"/>
      <c r="C6913" s="93"/>
      <c r="D6913" s="93"/>
      <c r="F6913" s="93"/>
      <c r="H6913" s="93"/>
      <c r="J6913" s="93"/>
      <c r="L6913" s="93"/>
      <c r="N6913" s="93"/>
      <c r="P6913" s="93"/>
    </row>
    <row r="6914" spans="2:16">
      <c r="B6914" s="93"/>
      <c r="C6914" s="93"/>
      <c r="D6914" s="93"/>
      <c r="F6914" s="93"/>
      <c r="H6914" s="93"/>
      <c r="J6914" s="93"/>
      <c r="L6914" s="93"/>
      <c r="N6914" s="93"/>
      <c r="P6914" s="93"/>
    </row>
    <row r="6915" spans="2:16">
      <c r="B6915" s="93"/>
      <c r="C6915" s="93"/>
      <c r="D6915" s="93"/>
      <c r="F6915" s="93"/>
      <c r="H6915" s="93"/>
      <c r="J6915" s="93"/>
      <c r="L6915" s="93"/>
      <c r="N6915" s="93"/>
      <c r="P6915" s="93"/>
    </row>
    <row r="6916" spans="2:16">
      <c r="B6916" s="93"/>
      <c r="C6916" s="93"/>
      <c r="D6916" s="93"/>
      <c r="F6916" s="93"/>
      <c r="H6916" s="93"/>
      <c r="J6916" s="93"/>
      <c r="L6916" s="93"/>
      <c r="N6916" s="93"/>
      <c r="P6916" s="93"/>
    </row>
    <row r="6917" spans="2:16">
      <c r="B6917" s="93"/>
      <c r="C6917" s="93"/>
      <c r="D6917" s="93"/>
      <c r="F6917" s="93"/>
      <c r="H6917" s="93"/>
      <c r="J6917" s="93"/>
      <c r="L6917" s="93"/>
      <c r="N6917" s="93"/>
      <c r="P6917" s="93"/>
    </row>
    <row r="6918" spans="2:16">
      <c r="B6918" s="93"/>
      <c r="C6918" s="93"/>
      <c r="D6918" s="93"/>
      <c r="F6918" s="93"/>
      <c r="H6918" s="93"/>
      <c r="J6918" s="93"/>
      <c r="L6918" s="93"/>
      <c r="N6918" s="93"/>
      <c r="P6918" s="93"/>
    </row>
    <row r="6919" spans="2:16">
      <c r="B6919" s="93"/>
      <c r="C6919" s="93"/>
      <c r="D6919" s="93"/>
      <c r="F6919" s="93"/>
      <c r="H6919" s="93"/>
      <c r="J6919" s="93"/>
      <c r="L6919" s="93"/>
      <c r="N6919" s="93"/>
      <c r="P6919" s="93"/>
    </row>
    <row r="6920" spans="2:16">
      <c r="B6920" s="93"/>
      <c r="C6920" s="93"/>
      <c r="D6920" s="93"/>
      <c r="F6920" s="93"/>
      <c r="H6920" s="93"/>
      <c r="J6920" s="93"/>
      <c r="L6920" s="93"/>
      <c r="N6920" s="93"/>
      <c r="P6920" s="93"/>
    </row>
    <row r="6921" spans="2:16">
      <c r="B6921" s="93"/>
      <c r="C6921" s="93"/>
      <c r="D6921" s="93"/>
      <c r="F6921" s="93"/>
      <c r="H6921" s="93"/>
      <c r="J6921" s="93"/>
      <c r="L6921" s="93"/>
      <c r="N6921" s="93"/>
      <c r="P6921" s="93"/>
    </row>
    <row r="6922" spans="2:16">
      <c r="B6922" s="93"/>
      <c r="C6922" s="93"/>
      <c r="D6922" s="93"/>
      <c r="F6922" s="93"/>
      <c r="H6922" s="93"/>
      <c r="J6922" s="93"/>
      <c r="L6922" s="93"/>
      <c r="N6922" s="93"/>
      <c r="P6922" s="93"/>
    </row>
    <row r="6923" spans="2:16">
      <c r="B6923" s="93"/>
      <c r="C6923" s="93"/>
      <c r="D6923" s="93"/>
      <c r="F6923" s="93"/>
      <c r="H6923" s="93"/>
      <c r="J6923" s="93"/>
      <c r="L6923" s="93"/>
      <c r="N6923" s="93"/>
      <c r="P6923" s="93"/>
    </row>
    <row r="6924" spans="2:16">
      <c r="B6924" s="93"/>
      <c r="C6924" s="93"/>
      <c r="D6924" s="93"/>
      <c r="F6924" s="93"/>
      <c r="H6924" s="93"/>
      <c r="J6924" s="93"/>
      <c r="L6924" s="93"/>
      <c r="N6924" s="93"/>
      <c r="P6924" s="93"/>
    </row>
    <row r="6925" spans="2:16">
      <c r="B6925" s="93"/>
      <c r="C6925" s="93"/>
      <c r="D6925" s="93"/>
      <c r="F6925" s="93"/>
      <c r="H6925" s="93"/>
      <c r="J6925" s="93"/>
      <c r="L6925" s="93"/>
      <c r="N6925" s="93"/>
      <c r="P6925" s="93"/>
    </row>
    <row r="6926" spans="2:16">
      <c r="B6926" s="93"/>
      <c r="C6926" s="93"/>
      <c r="D6926" s="93"/>
      <c r="F6926" s="93"/>
      <c r="H6926" s="93"/>
      <c r="J6926" s="93"/>
      <c r="L6926" s="93"/>
      <c r="N6926" s="93"/>
      <c r="P6926" s="93"/>
    </row>
    <row r="6927" spans="2:16">
      <c r="B6927" s="93"/>
      <c r="C6927" s="93"/>
      <c r="D6927" s="93"/>
      <c r="F6927" s="93"/>
      <c r="H6927" s="93"/>
      <c r="J6927" s="93"/>
      <c r="L6927" s="93"/>
      <c r="N6927" s="93"/>
      <c r="P6927" s="93"/>
    </row>
    <row r="6928" spans="2:16">
      <c r="B6928" s="93"/>
      <c r="C6928" s="93"/>
      <c r="D6928" s="93"/>
      <c r="F6928" s="93"/>
      <c r="H6928" s="93"/>
      <c r="J6928" s="93"/>
      <c r="L6928" s="93"/>
      <c r="N6928" s="93"/>
      <c r="P6928" s="93"/>
    </row>
    <row r="6929" spans="2:16">
      <c r="B6929" s="93"/>
      <c r="C6929" s="93"/>
      <c r="D6929" s="93"/>
      <c r="F6929" s="93"/>
      <c r="H6929" s="93"/>
      <c r="J6929" s="93"/>
      <c r="L6929" s="93"/>
      <c r="N6929" s="93"/>
      <c r="P6929" s="93"/>
    </row>
    <row r="6930" spans="2:16">
      <c r="B6930" s="93"/>
      <c r="C6930" s="93"/>
      <c r="D6930" s="93"/>
      <c r="F6930" s="93"/>
      <c r="H6930" s="93"/>
      <c r="J6930" s="93"/>
      <c r="L6930" s="93"/>
      <c r="N6930" s="93"/>
      <c r="P6930" s="93"/>
    </row>
    <row r="6931" spans="2:16">
      <c r="B6931" s="93"/>
      <c r="C6931" s="93"/>
      <c r="D6931" s="93"/>
      <c r="F6931" s="93"/>
      <c r="H6931" s="93"/>
      <c r="J6931" s="93"/>
      <c r="L6931" s="93"/>
      <c r="N6931" s="93"/>
      <c r="P6931" s="93"/>
    </row>
    <row r="6932" spans="2:16">
      <c r="B6932" s="93"/>
      <c r="C6932" s="93"/>
      <c r="D6932" s="93"/>
      <c r="F6932" s="93"/>
      <c r="H6932" s="93"/>
      <c r="J6932" s="93"/>
      <c r="L6932" s="93"/>
      <c r="N6932" s="93"/>
      <c r="P6932" s="93"/>
    </row>
    <row r="6933" spans="2:16">
      <c r="B6933" s="93"/>
      <c r="C6933" s="93"/>
      <c r="D6933" s="93"/>
      <c r="F6933" s="93"/>
      <c r="H6933" s="93"/>
      <c r="J6933" s="93"/>
      <c r="L6933" s="93"/>
      <c r="N6933" s="93"/>
      <c r="P6933" s="93"/>
    </row>
    <row r="6934" spans="2:16">
      <c r="B6934" s="93"/>
      <c r="C6934" s="93"/>
      <c r="D6934" s="93"/>
      <c r="F6934" s="93"/>
      <c r="H6934" s="93"/>
      <c r="J6934" s="93"/>
      <c r="L6934" s="93"/>
      <c r="N6934" s="93"/>
      <c r="P6934" s="93"/>
    </row>
    <row r="6935" spans="2:16">
      <c r="B6935" s="93"/>
      <c r="C6935" s="93"/>
      <c r="D6935" s="93"/>
      <c r="F6935" s="93"/>
      <c r="H6935" s="93"/>
      <c r="J6935" s="93"/>
      <c r="L6935" s="93"/>
      <c r="N6935" s="93"/>
      <c r="P6935" s="93"/>
    </row>
    <row r="6936" spans="2:16">
      <c r="B6936" s="93"/>
      <c r="C6936" s="93"/>
      <c r="D6936" s="93"/>
      <c r="F6936" s="93"/>
      <c r="H6936" s="93"/>
      <c r="J6936" s="93"/>
      <c r="L6936" s="93"/>
      <c r="N6936" s="93"/>
      <c r="P6936" s="93"/>
    </row>
    <row r="6937" spans="2:16">
      <c r="B6937" s="93"/>
      <c r="C6937" s="93"/>
      <c r="D6937" s="93"/>
      <c r="F6937" s="93"/>
      <c r="H6937" s="93"/>
      <c r="J6937" s="93"/>
      <c r="L6937" s="93"/>
      <c r="N6937" s="93"/>
      <c r="P6937" s="93"/>
    </row>
    <row r="6938" spans="2:16">
      <c r="B6938" s="93"/>
      <c r="C6938" s="93"/>
      <c r="D6938" s="93"/>
      <c r="F6938" s="93"/>
      <c r="H6938" s="93"/>
      <c r="J6938" s="93"/>
      <c r="L6938" s="93"/>
      <c r="N6938" s="93"/>
      <c r="P6938" s="93"/>
    </row>
    <row r="6939" spans="2:16">
      <c r="B6939" s="93"/>
      <c r="C6939" s="93"/>
      <c r="D6939" s="93"/>
      <c r="F6939" s="93"/>
      <c r="H6939" s="93"/>
      <c r="J6939" s="93"/>
      <c r="L6939" s="93"/>
      <c r="N6939" s="93"/>
      <c r="P6939" s="93"/>
    </row>
    <row r="6940" spans="2:16">
      <c r="B6940" s="93"/>
      <c r="C6940" s="93"/>
      <c r="D6940" s="93"/>
      <c r="F6940" s="93"/>
      <c r="H6940" s="93"/>
      <c r="J6940" s="93"/>
      <c r="L6940" s="93"/>
      <c r="N6940" s="93"/>
      <c r="P6940" s="93"/>
    </row>
    <row r="6941" spans="2:16">
      <c r="B6941" s="93"/>
      <c r="C6941" s="93"/>
      <c r="D6941" s="93"/>
      <c r="F6941" s="93"/>
      <c r="H6941" s="93"/>
      <c r="J6941" s="93"/>
      <c r="L6941" s="93"/>
      <c r="N6941" s="93"/>
      <c r="P6941" s="93"/>
    </row>
    <row r="6942" spans="2:16">
      <c r="B6942" s="93"/>
      <c r="C6942" s="93"/>
      <c r="D6942" s="93"/>
      <c r="F6942" s="93"/>
      <c r="H6942" s="93"/>
      <c r="J6942" s="93"/>
      <c r="L6942" s="93"/>
      <c r="N6942" s="93"/>
      <c r="P6942" s="93"/>
    </row>
    <row r="6943" spans="2:16">
      <c r="B6943" s="93"/>
      <c r="C6943" s="93"/>
      <c r="D6943" s="93"/>
      <c r="F6943" s="93"/>
      <c r="H6943" s="93"/>
      <c r="J6943" s="93"/>
      <c r="L6943" s="93"/>
      <c r="N6943" s="93"/>
      <c r="P6943" s="93"/>
    </row>
    <row r="6944" spans="2:16">
      <c r="B6944" s="93"/>
      <c r="C6944" s="93"/>
      <c r="D6944" s="93"/>
      <c r="F6944" s="93"/>
      <c r="H6944" s="93"/>
      <c r="J6944" s="93"/>
      <c r="L6944" s="93"/>
      <c r="N6944" s="93"/>
      <c r="P6944" s="93"/>
    </row>
    <row r="6945" spans="2:16">
      <c r="B6945" s="93"/>
      <c r="C6945" s="93"/>
      <c r="D6945" s="93"/>
      <c r="F6945" s="93"/>
      <c r="H6945" s="93"/>
      <c r="J6945" s="93"/>
      <c r="L6945" s="93"/>
      <c r="N6945" s="93"/>
      <c r="P6945" s="93"/>
    </row>
    <row r="6946" spans="2:16">
      <c r="B6946" s="93"/>
      <c r="C6946" s="93"/>
      <c r="D6946" s="93"/>
      <c r="F6946" s="93"/>
      <c r="H6946" s="93"/>
      <c r="J6946" s="93"/>
      <c r="L6946" s="93"/>
      <c r="N6946" s="93"/>
      <c r="P6946" s="93"/>
    </row>
    <row r="6947" spans="2:16">
      <c r="B6947" s="93"/>
      <c r="C6947" s="93"/>
      <c r="D6947" s="93"/>
      <c r="F6947" s="93"/>
      <c r="H6947" s="93"/>
      <c r="J6947" s="93"/>
      <c r="L6947" s="93"/>
      <c r="N6947" s="93"/>
      <c r="P6947" s="93"/>
    </row>
    <row r="6948" spans="2:16">
      <c r="B6948" s="93"/>
      <c r="C6948" s="93"/>
      <c r="D6948" s="93"/>
      <c r="F6948" s="93"/>
      <c r="H6948" s="93"/>
      <c r="J6948" s="93"/>
      <c r="L6948" s="93"/>
      <c r="N6948" s="93"/>
      <c r="P6948" s="93"/>
    </row>
    <row r="6949" spans="2:16">
      <c r="B6949" s="93"/>
      <c r="C6949" s="93"/>
      <c r="D6949" s="93"/>
      <c r="F6949" s="93"/>
      <c r="H6949" s="93"/>
      <c r="J6949" s="93"/>
      <c r="L6949" s="93"/>
      <c r="N6949" s="93"/>
      <c r="P6949" s="93"/>
    </row>
    <row r="6950" spans="2:16">
      <c r="B6950" s="93"/>
      <c r="C6950" s="93"/>
      <c r="D6950" s="93"/>
      <c r="F6950" s="93"/>
      <c r="H6950" s="93"/>
      <c r="J6950" s="93"/>
      <c r="L6950" s="93"/>
      <c r="N6950" s="93"/>
      <c r="P6950" s="93"/>
    </row>
    <row r="6951" spans="2:16">
      <c r="B6951" s="93"/>
      <c r="C6951" s="93"/>
      <c r="D6951" s="93"/>
      <c r="F6951" s="93"/>
      <c r="H6951" s="93"/>
      <c r="J6951" s="93"/>
      <c r="L6951" s="93"/>
      <c r="N6951" s="93"/>
      <c r="P6951" s="93"/>
    </row>
    <row r="6952" spans="2:16">
      <c r="B6952" s="93"/>
      <c r="C6952" s="93"/>
      <c r="D6952" s="93"/>
      <c r="F6952" s="93"/>
      <c r="H6952" s="93"/>
      <c r="J6952" s="93"/>
      <c r="L6952" s="93"/>
      <c r="N6952" s="93"/>
      <c r="P6952" s="93"/>
    </row>
    <row r="6953" spans="2:16">
      <c r="B6953" s="93"/>
      <c r="C6953" s="93"/>
      <c r="D6953" s="93"/>
      <c r="F6953" s="93"/>
      <c r="H6953" s="93"/>
      <c r="J6953" s="93"/>
      <c r="L6953" s="93"/>
      <c r="N6953" s="93"/>
      <c r="P6953" s="93"/>
    </row>
    <row r="6954" spans="2:16">
      <c r="B6954" s="93"/>
      <c r="C6954" s="93"/>
      <c r="D6954" s="93"/>
      <c r="F6954" s="93"/>
      <c r="H6954" s="93"/>
      <c r="J6954" s="93"/>
      <c r="L6954" s="93"/>
      <c r="N6954" s="93"/>
      <c r="P6954" s="93"/>
    </row>
    <row r="6955" spans="2:16">
      <c r="B6955" s="93"/>
      <c r="C6955" s="93"/>
      <c r="D6955" s="93"/>
      <c r="F6955" s="93"/>
      <c r="H6955" s="93"/>
      <c r="J6955" s="93"/>
      <c r="L6955" s="93"/>
      <c r="N6955" s="93"/>
      <c r="P6955" s="93"/>
    </row>
    <row r="6956" spans="2:16">
      <c r="B6956" s="93"/>
      <c r="C6956" s="93"/>
      <c r="D6956" s="93"/>
      <c r="F6956" s="93"/>
      <c r="H6956" s="93"/>
      <c r="J6956" s="93"/>
      <c r="L6956" s="93"/>
      <c r="N6956" s="93"/>
      <c r="P6956" s="93"/>
    </row>
    <row r="6957" spans="2:16">
      <c r="B6957" s="93"/>
      <c r="C6957" s="93"/>
      <c r="D6957" s="93"/>
      <c r="F6957" s="93"/>
      <c r="H6957" s="93"/>
      <c r="J6957" s="93"/>
      <c r="L6957" s="93"/>
      <c r="N6957" s="93"/>
      <c r="P6957" s="93"/>
    </row>
    <row r="6958" spans="2:16">
      <c r="B6958" s="93"/>
      <c r="C6958" s="93"/>
      <c r="D6958" s="93"/>
      <c r="F6958" s="93"/>
      <c r="H6958" s="93"/>
      <c r="J6958" s="93"/>
      <c r="L6958" s="93"/>
      <c r="N6958" s="93"/>
      <c r="P6958" s="93"/>
    </row>
    <row r="6959" spans="2:16">
      <c r="B6959" s="93"/>
      <c r="C6959" s="93"/>
      <c r="D6959" s="93"/>
      <c r="F6959" s="93"/>
      <c r="H6959" s="93"/>
      <c r="J6959" s="93"/>
      <c r="L6959" s="93"/>
      <c r="N6959" s="93"/>
      <c r="P6959" s="93"/>
    </row>
    <row r="6960" spans="2:16">
      <c r="B6960" s="93"/>
      <c r="C6960" s="93"/>
      <c r="D6960" s="93"/>
      <c r="F6960" s="93"/>
      <c r="H6960" s="93"/>
      <c r="J6960" s="93"/>
      <c r="L6960" s="93"/>
      <c r="N6960" s="93"/>
      <c r="P6960" s="93"/>
    </row>
    <row r="6961" spans="2:16">
      <c r="B6961" s="93"/>
      <c r="C6961" s="93"/>
      <c r="D6961" s="93"/>
      <c r="F6961" s="93"/>
      <c r="H6961" s="93"/>
      <c r="J6961" s="93"/>
      <c r="L6961" s="93"/>
      <c r="N6961" s="93"/>
      <c r="P6961" s="93"/>
    </row>
    <row r="6962" spans="2:16">
      <c r="B6962" s="93"/>
      <c r="C6962" s="93"/>
      <c r="D6962" s="93"/>
      <c r="F6962" s="93"/>
      <c r="H6962" s="93"/>
      <c r="J6962" s="93"/>
      <c r="L6962" s="93"/>
      <c r="N6962" s="93"/>
      <c r="P6962" s="93"/>
    </row>
    <row r="6963" spans="2:16">
      <c r="B6963" s="93"/>
      <c r="C6963" s="93"/>
      <c r="D6963" s="93"/>
      <c r="F6963" s="93"/>
      <c r="H6963" s="93"/>
      <c r="J6963" s="93"/>
      <c r="L6963" s="93"/>
      <c r="N6963" s="93"/>
      <c r="P6963" s="93"/>
    </row>
    <row r="6964" spans="2:16">
      <c r="B6964" s="93"/>
      <c r="C6964" s="93"/>
      <c r="D6964" s="93"/>
      <c r="F6964" s="93"/>
      <c r="H6964" s="93"/>
      <c r="J6964" s="93"/>
      <c r="L6964" s="93"/>
      <c r="N6964" s="93"/>
      <c r="P6964" s="93"/>
    </row>
    <row r="6965" spans="2:16">
      <c r="B6965" s="93"/>
      <c r="C6965" s="93"/>
      <c r="D6965" s="93"/>
      <c r="F6965" s="93"/>
      <c r="H6965" s="93"/>
      <c r="J6965" s="93"/>
      <c r="L6965" s="93"/>
      <c r="N6965" s="93"/>
      <c r="P6965" s="93"/>
    </row>
    <row r="6966" spans="2:16">
      <c r="B6966" s="93"/>
      <c r="C6966" s="93"/>
      <c r="D6966" s="93"/>
      <c r="F6966" s="93"/>
      <c r="H6966" s="93"/>
      <c r="J6966" s="93"/>
      <c r="L6966" s="93"/>
      <c r="N6966" s="93"/>
      <c r="P6966" s="93"/>
    </row>
    <row r="6967" spans="2:16">
      <c r="B6967" s="93"/>
      <c r="C6967" s="93"/>
      <c r="D6967" s="93"/>
      <c r="F6967" s="93"/>
      <c r="H6967" s="93"/>
      <c r="J6967" s="93"/>
      <c r="L6967" s="93"/>
      <c r="N6967" s="93"/>
      <c r="P6967" s="93"/>
    </row>
    <row r="6968" spans="2:16">
      <c r="B6968" s="93"/>
      <c r="C6968" s="93"/>
      <c r="D6968" s="93"/>
      <c r="F6968" s="93"/>
      <c r="H6968" s="93"/>
      <c r="J6968" s="93"/>
      <c r="L6968" s="93"/>
      <c r="N6968" s="93"/>
      <c r="P6968" s="93"/>
    </row>
    <row r="6969" spans="2:16">
      <c r="B6969" s="93"/>
      <c r="C6969" s="93"/>
      <c r="D6969" s="93"/>
      <c r="F6969" s="93"/>
      <c r="H6969" s="93"/>
      <c r="J6969" s="93"/>
      <c r="L6969" s="93"/>
      <c r="N6969" s="93"/>
      <c r="P6969" s="93"/>
    </row>
    <row r="6970" spans="2:16">
      <c r="B6970" s="93"/>
      <c r="C6970" s="93"/>
      <c r="D6970" s="93"/>
      <c r="F6970" s="93"/>
      <c r="H6970" s="93"/>
      <c r="J6970" s="93"/>
      <c r="L6970" s="93"/>
      <c r="N6970" s="93"/>
      <c r="P6970" s="93"/>
    </row>
    <row r="6971" spans="2:16">
      <c r="B6971" s="93"/>
      <c r="C6971" s="93"/>
      <c r="D6971" s="93"/>
      <c r="F6971" s="93"/>
      <c r="H6971" s="93"/>
      <c r="J6971" s="93"/>
      <c r="L6971" s="93"/>
      <c r="N6971" s="93"/>
      <c r="P6971" s="93"/>
    </row>
    <row r="6972" spans="2:16">
      <c r="B6972" s="93"/>
      <c r="C6972" s="93"/>
      <c r="D6972" s="93"/>
      <c r="F6972" s="93"/>
      <c r="H6972" s="93"/>
      <c r="J6972" s="93"/>
      <c r="L6972" s="93"/>
      <c r="N6972" s="93"/>
      <c r="P6972" s="93"/>
    </row>
    <row r="6973" spans="2:16">
      <c r="B6973" s="93"/>
      <c r="C6973" s="93"/>
      <c r="D6973" s="93"/>
      <c r="F6973" s="93"/>
      <c r="H6973" s="93"/>
      <c r="J6973" s="93"/>
      <c r="L6973" s="93"/>
      <c r="N6973" s="93"/>
      <c r="P6973" s="93"/>
    </row>
    <row r="6974" spans="2:16">
      <c r="B6974" s="93"/>
      <c r="C6974" s="93"/>
      <c r="D6974" s="93"/>
      <c r="F6974" s="93"/>
      <c r="H6974" s="93"/>
      <c r="J6974" s="93"/>
      <c r="L6974" s="93"/>
      <c r="N6974" s="93"/>
      <c r="P6974" s="93"/>
    </row>
    <row r="6975" spans="2:16">
      <c r="B6975" s="93"/>
      <c r="C6975" s="93"/>
      <c r="D6975" s="93"/>
      <c r="F6975" s="93"/>
      <c r="H6975" s="93"/>
      <c r="J6975" s="93"/>
      <c r="L6975" s="93"/>
      <c r="N6975" s="93"/>
      <c r="P6975" s="93"/>
    </row>
    <row r="6976" spans="2:16">
      <c r="B6976" s="93"/>
      <c r="C6976" s="93"/>
      <c r="D6976" s="93"/>
      <c r="F6976" s="93"/>
      <c r="H6976" s="93"/>
      <c r="J6976" s="93"/>
      <c r="L6976" s="93"/>
      <c r="N6976" s="93"/>
      <c r="P6976" s="93"/>
    </row>
    <row r="6977" spans="2:16">
      <c r="B6977" s="93"/>
      <c r="C6977" s="93"/>
      <c r="D6977" s="93"/>
      <c r="F6977" s="93"/>
      <c r="H6977" s="93"/>
      <c r="J6977" s="93"/>
      <c r="L6977" s="93"/>
      <c r="N6977" s="93"/>
      <c r="P6977" s="93"/>
    </row>
    <row r="6978" spans="2:16">
      <c r="B6978" s="93"/>
      <c r="C6978" s="93"/>
      <c r="D6978" s="93"/>
      <c r="F6978" s="93"/>
      <c r="H6978" s="93"/>
      <c r="J6978" s="93"/>
      <c r="L6978" s="93"/>
      <c r="N6978" s="93"/>
      <c r="P6978" s="93"/>
    </row>
    <row r="6979" spans="2:16">
      <c r="B6979" s="93"/>
      <c r="C6979" s="93"/>
      <c r="D6979" s="93"/>
      <c r="F6979" s="93"/>
      <c r="H6979" s="93"/>
      <c r="J6979" s="93"/>
      <c r="L6979" s="93"/>
      <c r="N6979" s="93"/>
      <c r="P6979" s="93"/>
    </row>
    <row r="6980" spans="2:16">
      <c r="B6980" s="93"/>
      <c r="C6980" s="93"/>
      <c r="D6980" s="93"/>
      <c r="F6980" s="93"/>
      <c r="H6980" s="93"/>
      <c r="J6980" s="93"/>
      <c r="L6980" s="93"/>
      <c r="N6980" s="93"/>
      <c r="P6980" s="93"/>
    </row>
    <row r="6981" spans="2:16">
      <c r="B6981" s="93"/>
      <c r="C6981" s="93"/>
      <c r="D6981" s="93"/>
      <c r="F6981" s="93"/>
      <c r="H6981" s="93"/>
      <c r="J6981" s="93"/>
      <c r="L6981" s="93"/>
      <c r="N6981" s="93"/>
      <c r="P6981" s="93"/>
    </row>
    <row r="6982" spans="2:16">
      <c r="B6982" s="93"/>
      <c r="C6982" s="93"/>
      <c r="D6982" s="93"/>
      <c r="F6982" s="93"/>
      <c r="H6982" s="93"/>
      <c r="J6982" s="93"/>
      <c r="L6982" s="93"/>
      <c r="N6982" s="93"/>
      <c r="P6982" s="93"/>
    </row>
    <row r="6983" spans="2:16">
      <c r="B6983" s="93"/>
      <c r="C6983" s="93"/>
      <c r="D6983" s="93"/>
      <c r="F6983" s="93"/>
      <c r="H6983" s="93"/>
      <c r="J6983" s="93"/>
      <c r="L6983" s="93"/>
      <c r="N6983" s="93"/>
      <c r="P6983" s="93"/>
    </row>
    <row r="6984" spans="2:16">
      <c r="B6984" s="93"/>
      <c r="C6984" s="93"/>
      <c r="D6984" s="93"/>
      <c r="F6984" s="93"/>
      <c r="H6984" s="93"/>
      <c r="J6984" s="93"/>
      <c r="L6984" s="93"/>
      <c r="N6984" s="93"/>
      <c r="P6984" s="93"/>
    </row>
    <row r="6985" spans="2:16">
      <c r="B6985" s="93"/>
      <c r="C6985" s="93"/>
      <c r="D6985" s="93"/>
      <c r="F6985" s="93"/>
      <c r="H6985" s="93"/>
      <c r="J6985" s="93"/>
      <c r="L6985" s="93"/>
      <c r="N6985" s="93"/>
      <c r="P6985" s="93"/>
    </row>
    <row r="6986" spans="2:16">
      <c r="B6986" s="93"/>
      <c r="C6986" s="93"/>
      <c r="D6986" s="93"/>
      <c r="F6986" s="93"/>
      <c r="H6986" s="93"/>
      <c r="J6986" s="93"/>
      <c r="L6986" s="93"/>
      <c r="N6986" s="93"/>
      <c r="P6986" s="93"/>
    </row>
    <row r="6987" spans="2:16">
      <c r="B6987" s="93"/>
      <c r="C6987" s="93"/>
      <c r="D6987" s="93"/>
      <c r="F6987" s="93"/>
      <c r="H6987" s="93"/>
      <c r="J6987" s="93"/>
      <c r="L6987" s="93"/>
      <c r="N6987" s="93"/>
      <c r="P6987" s="93"/>
    </row>
    <row r="6988" spans="2:16">
      <c r="B6988" s="93"/>
      <c r="C6988" s="93"/>
      <c r="D6988" s="93"/>
      <c r="F6988" s="93"/>
      <c r="H6988" s="93"/>
      <c r="J6988" s="93"/>
      <c r="L6988" s="93"/>
      <c r="N6988" s="93"/>
      <c r="P6988" s="93"/>
    </row>
    <row r="6989" spans="2:16">
      <c r="B6989" s="93"/>
      <c r="C6989" s="93"/>
      <c r="D6989" s="93"/>
      <c r="F6989" s="93"/>
      <c r="H6989" s="93"/>
      <c r="J6989" s="93"/>
      <c r="L6989" s="93"/>
      <c r="N6989" s="93"/>
      <c r="P6989" s="93"/>
    </row>
    <row r="6990" spans="2:16">
      <c r="B6990" s="93"/>
      <c r="C6990" s="93"/>
      <c r="D6990" s="93"/>
      <c r="F6990" s="93"/>
      <c r="H6990" s="93"/>
      <c r="J6990" s="93"/>
      <c r="L6990" s="93"/>
      <c r="N6990" s="93"/>
      <c r="P6990" s="93"/>
    </row>
    <row r="6991" spans="2:16">
      <c r="B6991" s="93"/>
      <c r="C6991" s="93"/>
      <c r="D6991" s="93"/>
      <c r="F6991" s="93"/>
      <c r="H6991" s="93"/>
      <c r="J6991" s="93"/>
      <c r="L6991" s="93"/>
      <c r="N6991" s="93"/>
      <c r="P6991" s="93"/>
    </row>
    <row r="6992" spans="2:16">
      <c r="B6992" s="93"/>
      <c r="C6992" s="93"/>
      <c r="D6992" s="93"/>
      <c r="F6992" s="93"/>
      <c r="H6992" s="93"/>
      <c r="J6992" s="93"/>
      <c r="L6992" s="93"/>
      <c r="N6992" s="93"/>
      <c r="P6992" s="93"/>
    </row>
    <row r="6993" spans="2:16">
      <c r="B6993" s="93"/>
      <c r="C6993" s="93"/>
      <c r="D6993" s="93"/>
      <c r="F6993" s="93"/>
      <c r="H6993" s="93"/>
      <c r="J6993" s="93"/>
      <c r="L6993" s="93"/>
      <c r="N6993" s="93"/>
      <c r="P6993" s="93"/>
    </row>
    <row r="6994" spans="2:16">
      <c r="B6994" s="93"/>
      <c r="C6994" s="93"/>
      <c r="D6994" s="93"/>
      <c r="F6994" s="93"/>
      <c r="H6994" s="93"/>
      <c r="J6994" s="93"/>
      <c r="L6994" s="93"/>
      <c r="N6994" s="93"/>
      <c r="P6994" s="93"/>
    </row>
    <row r="6995" spans="2:16">
      <c r="B6995" s="93"/>
      <c r="C6995" s="93"/>
      <c r="D6995" s="93"/>
      <c r="F6995" s="93"/>
      <c r="H6995" s="93"/>
      <c r="J6995" s="93"/>
      <c r="L6995" s="93"/>
      <c r="N6995" s="93"/>
      <c r="P6995" s="93"/>
    </row>
    <row r="6996" spans="2:16">
      <c r="B6996" s="93"/>
      <c r="C6996" s="93"/>
      <c r="D6996" s="93"/>
      <c r="F6996" s="93"/>
      <c r="H6996" s="93"/>
      <c r="J6996" s="93"/>
      <c r="L6996" s="93"/>
      <c r="N6996" s="93"/>
      <c r="P6996" s="93"/>
    </row>
    <row r="6997" spans="2:16">
      <c r="B6997" s="93"/>
      <c r="C6997" s="93"/>
      <c r="D6997" s="93"/>
      <c r="F6997" s="93"/>
      <c r="H6997" s="93"/>
      <c r="J6997" s="93"/>
      <c r="L6997" s="93"/>
      <c r="N6997" s="93"/>
      <c r="P6997" s="93"/>
    </row>
    <row r="6998" spans="2:16">
      <c r="B6998" s="93"/>
      <c r="C6998" s="93"/>
      <c r="D6998" s="93"/>
      <c r="F6998" s="93"/>
      <c r="H6998" s="93"/>
      <c r="J6998" s="93"/>
      <c r="L6998" s="93"/>
      <c r="N6998" s="93"/>
      <c r="P6998" s="93"/>
    </row>
    <row r="6999" spans="2:16">
      <c r="B6999" s="93"/>
      <c r="C6999" s="93"/>
      <c r="D6999" s="93"/>
      <c r="F6999" s="93"/>
      <c r="H6999" s="93"/>
      <c r="J6999" s="93"/>
      <c r="L6999" s="93"/>
      <c r="N6999" s="93"/>
      <c r="P6999" s="93"/>
    </row>
    <row r="7000" spans="2:16">
      <c r="B7000" s="93"/>
      <c r="C7000" s="93"/>
      <c r="D7000" s="93"/>
      <c r="F7000" s="93"/>
      <c r="H7000" s="93"/>
      <c r="J7000" s="93"/>
      <c r="L7000" s="93"/>
      <c r="N7000" s="93"/>
      <c r="P7000" s="93"/>
    </row>
    <row r="7001" spans="2:16">
      <c r="B7001" s="93"/>
      <c r="C7001" s="93"/>
      <c r="D7001" s="93"/>
      <c r="F7001" s="93"/>
      <c r="H7001" s="93"/>
      <c r="J7001" s="93"/>
      <c r="L7001" s="93"/>
      <c r="N7001" s="93"/>
      <c r="P7001" s="93"/>
    </row>
    <row r="7002" spans="2:16">
      <c r="B7002" s="93"/>
      <c r="C7002" s="93"/>
      <c r="D7002" s="93"/>
      <c r="F7002" s="93"/>
      <c r="H7002" s="93"/>
      <c r="J7002" s="93"/>
      <c r="L7002" s="93"/>
      <c r="N7002" s="93"/>
      <c r="P7002" s="93"/>
    </row>
    <row r="7003" spans="2:16">
      <c r="B7003" s="93"/>
      <c r="C7003" s="93"/>
      <c r="D7003" s="93"/>
      <c r="F7003" s="93"/>
      <c r="H7003" s="93"/>
      <c r="J7003" s="93"/>
      <c r="L7003" s="93"/>
      <c r="N7003" s="93"/>
      <c r="P7003" s="93"/>
    </row>
    <row r="7004" spans="2:16">
      <c r="B7004" s="93"/>
      <c r="C7004" s="93"/>
      <c r="D7004" s="93"/>
      <c r="F7004" s="93"/>
      <c r="H7004" s="93"/>
      <c r="J7004" s="93"/>
      <c r="L7004" s="93"/>
      <c r="N7004" s="93"/>
      <c r="P7004" s="93"/>
    </row>
    <row r="7005" spans="2:16">
      <c r="B7005" s="93"/>
      <c r="C7005" s="93"/>
      <c r="D7005" s="93"/>
      <c r="F7005" s="93"/>
      <c r="H7005" s="93"/>
      <c r="J7005" s="93"/>
      <c r="L7005" s="93"/>
      <c r="N7005" s="93"/>
      <c r="P7005" s="93"/>
    </row>
    <row r="7006" spans="2:16">
      <c r="B7006" s="93"/>
      <c r="C7006" s="93"/>
      <c r="D7006" s="93"/>
      <c r="F7006" s="93"/>
      <c r="H7006" s="93"/>
      <c r="J7006" s="93"/>
      <c r="L7006" s="93"/>
      <c r="N7006" s="93"/>
      <c r="P7006" s="93"/>
    </row>
    <row r="7007" spans="2:16">
      <c r="B7007" s="93"/>
      <c r="C7007" s="93"/>
      <c r="D7007" s="93"/>
      <c r="F7007" s="93"/>
      <c r="H7007" s="93"/>
      <c r="J7007" s="93"/>
      <c r="L7007" s="93"/>
      <c r="N7007" s="93"/>
      <c r="P7007" s="93"/>
    </row>
    <row r="7008" spans="2:16">
      <c r="B7008" s="93"/>
      <c r="C7008" s="93"/>
      <c r="D7008" s="93"/>
      <c r="F7008" s="93"/>
      <c r="H7008" s="93"/>
      <c r="J7008" s="93"/>
      <c r="L7008" s="93"/>
      <c r="N7008" s="93"/>
      <c r="P7008" s="93"/>
    </row>
    <row r="7009" spans="2:16">
      <c r="B7009" s="93"/>
      <c r="C7009" s="93"/>
      <c r="D7009" s="93"/>
      <c r="F7009" s="93"/>
      <c r="H7009" s="93"/>
      <c r="J7009" s="93"/>
      <c r="L7009" s="93"/>
      <c r="N7009" s="93"/>
      <c r="P7009" s="93"/>
    </row>
    <row r="7010" spans="2:16">
      <c r="B7010" s="93"/>
      <c r="C7010" s="93"/>
      <c r="D7010" s="93"/>
      <c r="F7010" s="93"/>
      <c r="H7010" s="93"/>
      <c r="J7010" s="93"/>
      <c r="L7010" s="93"/>
      <c r="N7010" s="93"/>
      <c r="P7010" s="93"/>
    </row>
    <row r="7011" spans="2:16">
      <c r="B7011" s="93"/>
      <c r="C7011" s="93"/>
      <c r="D7011" s="93"/>
      <c r="F7011" s="93"/>
      <c r="H7011" s="93"/>
      <c r="J7011" s="93"/>
      <c r="L7011" s="93"/>
      <c r="N7011" s="93"/>
      <c r="P7011" s="93"/>
    </row>
    <row r="7012" spans="2:16">
      <c r="B7012" s="93"/>
      <c r="C7012" s="93"/>
      <c r="D7012" s="93"/>
      <c r="F7012" s="93"/>
      <c r="H7012" s="93"/>
      <c r="J7012" s="93"/>
      <c r="L7012" s="93"/>
      <c r="N7012" s="93"/>
      <c r="P7012" s="93"/>
    </row>
    <row r="7013" spans="2:16">
      <c r="B7013" s="93"/>
      <c r="C7013" s="93"/>
      <c r="D7013" s="93"/>
      <c r="F7013" s="93"/>
      <c r="H7013" s="93"/>
      <c r="J7013" s="93"/>
      <c r="L7013" s="93"/>
      <c r="N7013" s="93"/>
      <c r="P7013" s="93"/>
    </row>
    <row r="7014" spans="2:16">
      <c r="B7014" s="93"/>
      <c r="C7014" s="93"/>
      <c r="D7014" s="93"/>
      <c r="F7014" s="93"/>
      <c r="H7014" s="93"/>
      <c r="J7014" s="93"/>
      <c r="L7014" s="93"/>
      <c r="N7014" s="93"/>
      <c r="P7014" s="93"/>
    </row>
    <row r="7015" spans="2:16">
      <c r="B7015" s="93"/>
      <c r="C7015" s="93"/>
      <c r="D7015" s="93"/>
      <c r="F7015" s="93"/>
      <c r="H7015" s="93"/>
      <c r="J7015" s="93"/>
      <c r="L7015" s="93"/>
      <c r="N7015" s="93"/>
      <c r="P7015" s="93"/>
    </row>
    <row r="7016" spans="2:16">
      <c r="B7016" s="93"/>
      <c r="C7016" s="93"/>
      <c r="D7016" s="93"/>
      <c r="F7016" s="93"/>
      <c r="H7016" s="93"/>
      <c r="J7016" s="93"/>
      <c r="L7016" s="93"/>
      <c r="N7016" s="93"/>
      <c r="P7016" s="93"/>
    </row>
    <row r="7017" spans="2:16">
      <c r="B7017" s="93"/>
      <c r="C7017" s="93"/>
      <c r="D7017" s="93"/>
      <c r="F7017" s="93"/>
      <c r="H7017" s="93"/>
      <c r="J7017" s="93"/>
      <c r="L7017" s="93"/>
      <c r="N7017" s="93"/>
      <c r="P7017" s="93"/>
    </row>
    <row r="7018" spans="2:16">
      <c r="B7018" s="93"/>
      <c r="C7018" s="93"/>
      <c r="D7018" s="93"/>
      <c r="F7018" s="93"/>
      <c r="H7018" s="93"/>
      <c r="J7018" s="93"/>
      <c r="L7018" s="93"/>
      <c r="N7018" s="93"/>
      <c r="P7018" s="93"/>
    </row>
    <row r="7019" spans="2:16">
      <c r="B7019" s="93"/>
      <c r="C7019" s="93"/>
      <c r="D7019" s="93"/>
      <c r="F7019" s="93"/>
      <c r="H7019" s="93"/>
      <c r="J7019" s="93"/>
      <c r="L7019" s="93"/>
      <c r="N7019" s="93"/>
      <c r="P7019" s="93"/>
    </row>
    <row r="7020" spans="2:16">
      <c r="B7020" s="93"/>
      <c r="C7020" s="93"/>
      <c r="D7020" s="93"/>
      <c r="F7020" s="93"/>
      <c r="H7020" s="93"/>
      <c r="J7020" s="93"/>
      <c r="L7020" s="93"/>
      <c r="N7020" s="93"/>
      <c r="P7020" s="93"/>
    </row>
    <row r="7021" spans="2:16">
      <c r="B7021" s="93"/>
      <c r="C7021" s="93"/>
      <c r="D7021" s="93"/>
      <c r="F7021" s="93"/>
      <c r="H7021" s="93"/>
      <c r="J7021" s="93"/>
      <c r="L7021" s="93"/>
      <c r="N7021" s="93"/>
      <c r="P7021" s="93"/>
    </row>
    <row r="7022" spans="2:16">
      <c r="B7022" s="93"/>
      <c r="C7022" s="93"/>
      <c r="D7022" s="93"/>
      <c r="F7022" s="93"/>
      <c r="H7022" s="93"/>
      <c r="J7022" s="93"/>
      <c r="L7022" s="93"/>
      <c r="N7022" s="93"/>
      <c r="P7022" s="93"/>
    </row>
    <row r="7023" spans="2:16">
      <c r="B7023" s="93"/>
      <c r="C7023" s="93"/>
      <c r="D7023" s="93"/>
      <c r="F7023" s="93"/>
      <c r="H7023" s="93"/>
      <c r="J7023" s="93"/>
      <c r="L7023" s="93"/>
      <c r="N7023" s="93"/>
      <c r="P7023" s="93"/>
    </row>
    <row r="7024" spans="2:16">
      <c r="B7024" s="93"/>
      <c r="C7024" s="93"/>
      <c r="D7024" s="93"/>
      <c r="F7024" s="93"/>
      <c r="H7024" s="93"/>
      <c r="J7024" s="93"/>
      <c r="L7024" s="93"/>
      <c r="N7024" s="93"/>
      <c r="P7024" s="93"/>
    </row>
    <row r="7025" spans="2:16">
      <c r="B7025" s="93"/>
      <c r="C7025" s="93"/>
      <c r="D7025" s="93"/>
      <c r="F7025" s="93"/>
      <c r="H7025" s="93"/>
      <c r="J7025" s="93"/>
      <c r="L7025" s="93"/>
      <c r="N7025" s="93"/>
      <c r="P7025" s="93"/>
    </row>
    <row r="7026" spans="2:16">
      <c r="B7026" s="93"/>
      <c r="C7026" s="93"/>
      <c r="D7026" s="93"/>
      <c r="F7026" s="93"/>
      <c r="H7026" s="93"/>
      <c r="J7026" s="93"/>
      <c r="L7026" s="93"/>
      <c r="N7026" s="93"/>
      <c r="P7026" s="93"/>
    </row>
    <row r="7027" spans="2:16">
      <c r="B7027" s="93"/>
      <c r="C7027" s="93"/>
      <c r="D7027" s="93"/>
      <c r="F7027" s="93"/>
      <c r="H7027" s="93"/>
      <c r="J7027" s="93"/>
      <c r="L7027" s="93"/>
      <c r="N7027" s="93"/>
      <c r="P7027" s="93"/>
    </row>
    <row r="7028" spans="2:16">
      <c r="B7028" s="93"/>
      <c r="C7028" s="93"/>
      <c r="D7028" s="93"/>
      <c r="F7028" s="93"/>
      <c r="H7028" s="93"/>
      <c r="J7028" s="93"/>
      <c r="L7028" s="93"/>
      <c r="N7028" s="93"/>
      <c r="P7028" s="93"/>
    </row>
    <row r="7029" spans="2:16">
      <c r="B7029" s="93"/>
      <c r="C7029" s="93"/>
      <c r="D7029" s="93"/>
      <c r="F7029" s="93"/>
      <c r="H7029" s="93"/>
      <c r="J7029" s="93"/>
      <c r="L7029" s="93"/>
      <c r="N7029" s="93"/>
      <c r="P7029" s="93"/>
    </row>
    <row r="7030" spans="2:16">
      <c r="B7030" s="93"/>
      <c r="C7030" s="93"/>
      <c r="D7030" s="93"/>
      <c r="F7030" s="93"/>
      <c r="H7030" s="93"/>
      <c r="J7030" s="93"/>
      <c r="L7030" s="93"/>
      <c r="N7030" s="93"/>
      <c r="P7030" s="93"/>
    </row>
    <row r="7031" spans="2:16">
      <c r="B7031" s="93"/>
      <c r="C7031" s="93"/>
      <c r="D7031" s="93"/>
      <c r="F7031" s="93"/>
      <c r="H7031" s="93"/>
      <c r="J7031" s="93"/>
      <c r="L7031" s="93"/>
      <c r="N7031" s="93"/>
      <c r="P7031" s="93"/>
    </row>
    <row r="7032" spans="2:16">
      <c r="B7032" s="93"/>
      <c r="C7032" s="93"/>
      <c r="D7032" s="93"/>
      <c r="F7032" s="93"/>
      <c r="H7032" s="93"/>
      <c r="J7032" s="93"/>
      <c r="L7032" s="93"/>
      <c r="N7032" s="93"/>
      <c r="P7032" s="93"/>
    </row>
    <row r="7033" spans="2:16">
      <c r="B7033" s="93"/>
      <c r="C7033" s="93"/>
      <c r="D7033" s="93"/>
      <c r="F7033" s="93"/>
      <c r="H7033" s="93"/>
      <c r="J7033" s="93"/>
      <c r="L7033" s="93"/>
      <c r="N7033" s="93"/>
      <c r="P7033" s="93"/>
    </row>
    <row r="7034" spans="2:16">
      <c r="B7034" s="93"/>
      <c r="C7034" s="93"/>
      <c r="D7034" s="93"/>
      <c r="F7034" s="93"/>
      <c r="H7034" s="93"/>
      <c r="J7034" s="93"/>
      <c r="L7034" s="93"/>
      <c r="N7034" s="93"/>
      <c r="P7034" s="93"/>
    </row>
    <row r="7035" spans="2:16">
      <c r="B7035" s="93"/>
      <c r="C7035" s="93"/>
      <c r="D7035" s="93"/>
      <c r="F7035" s="93"/>
      <c r="H7035" s="93"/>
      <c r="J7035" s="93"/>
      <c r="L7035" s="93"/>
      <c r="N7035" s="93"/>
      <c r="P7035" s="93"/>
    </row>
    <row r="7036" spans="2:16">
      <c r="B7036" s="93"/>
      <c r="C7036" s="93"/>
      <c r="D7036" s="93"/>
      <c r="F7036" s="93"/>
      <c r="H7036" s="93"/>
      <c r="J7036" s="93"/>
      <c r="L7036" s="93"/>
      <c r="N7036" s="93"/>
      <c r="P7036" s="93"/>
    </row>
    <row r="7037" spans="2:16">
      <c r="B7037" s="93"/>
      <c r="C7037" s="93"/>
      <c r="D7037" s="93"/>
      <c r="F7037" s="93"/>
      <c r="H7037" s="93"/>
      <c r="J7037" s="93"/>
      <c r="L7037" s="93"/>
      <c r="N7037" s="93"/>
      <c r="P7037" s="93"/>
    </row>
    <row r="7038" spans="2:16">
      <c r="B7038" s="93"/>
      <c r="C7038" s="93"/>
      <c r="D7038" s="93"/>
      <c r="F7038" s="93"/>
      <c r="H7038" s="93"/>
      <c r="J7038" s="93"/>
      <c r="L7038" s="93"/>
      <c r="N7038" s="93"/>
      <c r="P7038" s="93"/>
    </row>
    <row r="7039" spans="2:16">
      <c r="B7039" s="93"/>
      <c r="C7039" s="93"/>
      <c r="D7039" s="93"/>
      <c r="F7039" s="93"/>
      <c r="H7039" s="93"/>
      <c r="J7039" s="93"/>
      <c r="L7039" s="93"/>
      <c r="N7039" s="93"/>
      <c r="P7039" s="93"/>
    </row>
    <row r="7040" spans="2:16">
      <c r="B7040" s="93"/>
      <c r="C7040" s="93"/>
      <c r="D7040" s="93"/>
      <c r="F7040" s="93"/>
      <c r="H7040" s="93"/>
      <c r="J7040" s="93"/>
      <c r="L7040" s="93"/>
      <c r="N7040" s="93"/>
      <c r="P7040" s="93"/>
    </row>
    <row r="7041" spans="2:16">
      <c r="B7041" s="93"/>
      <c r="C7041" s="93"/>
      <c r="D7041" s="93"/>
      <c r="F7041" s="93"/>
      <c r="H7041" s="93"/>
      <c r="J7041" s="93"/>
      <c r="L7041" s="93"/>
      <c r="N7041" s="93"/>
      <c r="P7041" s="93"/>
    </row>
    <row r="7042" spans="2:16">
      <c r="B7042" s="93"/>
      <c r="C7042" s="93"/>
      <c r="D7042" s="93"/>
      <c r="F7042" s="93"/>
      <c r="H7042" s="93"/>
      <c r="J7042" s="93"/>
      <c r="L7042" s="93"/>
      <c r="N7042" s="93"/>
      <c r="P7042" s="93"/>
    </row>
    <row r="7043" spans="2:16">
      <c r="B7043" s="93"/>
      <c r="C7043" s="93"/>
      <c r="D7043" s="93"/>
      <c r="F7043" s="93"/>
      <c r="H7043" s="93"/>
      <c r="J7043" s="93"/>
      <c r="L7043" s="93"/>
      <c r="N7043" s="93"/>
      <c r="P7043" s="93"/>
    </row>
    <row r="7044" spans="2:16">
      <c r="B7044" s="93"/>
      <c r="C7044" s="93"/>
      <c r="D7044" s="93"/>
      <c r="F7044" s="93"/>
      <c r="H7044" s="93"/>
      <c r="J7044" s="93"/>
      <c r="L7044" s="93"/>
      <c r="N7044" s="93"/>
      <c r="P7044" s="93"/>
    </row>
    <row r="7045" spans="2:16">
      <c r="B7045" s="93"/>
      <c r="C7045" s="93"/>
      <c r="D7045" s="93"/>
      <c r="F7045" s="93"/>
      <c r="H7045" s="93"/>
      <c r="J7045" s="93"/>
      <c r="L7045" s="93"/>
      <c r="N7045" s="93"/>
      <c r="P7045" s="93"/>
    </row>
    <row r="7046" spans="2:16">
      <c r="B7046" s="93"/>
      <c r="C7046" s="93"/>
      <c r="D7046" s="93"/>
      <c r="F7046" s="93"/>
      <c r="H7046" s="93"/>
      <c r="J7046" s="93"/>
      <c r="L7046" s="93"/>
      <c r="N7046" s="93"/>
      <c r="P7046" s="93"/>
    </row>
    <row r="7047" spans="2:16">
      <c r="B7047" s="93"/>
      <c r="C7047" s="93"/>
      <c r="D7047" s="93"/>
      <c r="F7047" s="93"/>
      <c r="H7047" s="93"/>
      <c r="J7047" s="93"/>
      <c r="L7047" s="93"/>
      <c r="N7047" s="93"/>
      <c r="P7047" s="93"/>
    </row>
    <row r="7048" spans="2:16">
      <c r="B7048" s="93"/>
      <c r="C7048" s="93"/>
      <c r="D7048" s="93"/>
      <c r="F7048" s="93"/>
      <c r="H7048" s="93"/>
      <c r="J7048" s="93"/>
      <c r="L7048" s="93"/>
      <c r="N7048" s="93"/>
      <c r="P7048" s="93"/>
    </row>
    <row r="7049" spans="2:16">
      <c r="B7049" s="93"/>
      <c r="C7049" s="93"/>
      <c r="D7049" s="93"/>
      <c r="F7049" s="93"/>
      <c r="H7049" s="93"/>
      <c r="J7049" s="93"/>
      <c r="L7049" s="93"/>
      <c r="N7049" s="93"/>
      <c r="P7049" s="93"/>
    </row>
    <row r="7050" spans="2:16">
      <c r="B7050" s="93"/>
      <c r="C7050" s="93"/>
      <c r="D7050" s="93"/>
      <c r="F7050" s="93"/>
      <c r="H7050" s="93"/>
      <c r="J7050" s="93"/>
      <c r="L7050" s="93"/>
      <c r="N7050" s="93"/>
      <c r="P7050" s="93"/>
    </row>
    <row r="7051" spans="2:16">
      <c r="B7051" s="93"/>
      <c r="C7051" s="93"/>
      <c r="D7051" s="93"/>
      <c r="F7051" s="93"/>
      <c r="H7051" s="93"/>
      <c r="J7051" s="93"/>
      <c r="L7051" s="93"/>
      <c r="N7051" s="93"/>
      <c r="P7051" s="93"/>
    </row>
    <row r="7052" spans="2:16">
      <c r="B7052" s="93"/>
      <c r="C7052" s="93"/>
      <c r="D7052" s="93"/>
      <c r="F7052" s="93"/>
      <c r="H7052" s="93"/>
      <c r="J7052" s="93"/>
      <c r="L7052" s="93"/>
      <c r="N7052" s="93"/>
      <c r="P7052" s="93"/>
    </row>
    <row r="7053" spans="2:16">
      <c r="B7053" s="93"/>
      <c r="C7053" s="93"/>
      <c r="D7053" s="93"/>
      <c r="F7053" s="93"/>
      <c r="H7053" s="93"/>
      <c r="J7053" s="93"/>
      <c r="L7053" s="93"/>
      <c r="N7053" s="93"/>
      <c r="P7053" s="93"/>
    </row>
    <row r="7054" spans="2:16">
      <c r="B7054" s="93"/>
      <c r="C7054" s="93"/>
      <c r="D7054" s="93"/>
      <c r="F7054" s="93"/>
      <c r="H7054" s="93"/>
      <c r="J7054" s="93"/>
      <c r="L7054" s="93"/>
      <c r="N7054" s="93"/>
      <c r="P7054" s="93"/>
    </row>
    <row r="7055" spans="2:16">
      <c r="B7055" s="93"/>
      <c r="C7055" s="93"/>
      <c r="D7055" s="93"/>
      <c r="F7055" s="93"/>
      <c r="H7055" s="93"/>
      <c r="J7055" s="93"/>
      <c r="L7055" s="93"/>
      <c r="N7055" s="93"/>
      <c r="P7055" s="93"/>
    </row>
    <row r="7056" spans="2:16">
      <c r="B7056" s="93"/>
      <c r="C7056" s="93"/>
      <c r="D7056" s="93"/>
      <c r="F7056" s="93"/>
      <c r="H7056" s="93"/>
      <c r="J7056" s="93"/>
      <c r="L7056" s="93"/>
      <c r="N7056" s="93"/>
      <c r="P7056" s="93"/>
    </row>
    <row r="7057" spans="2:16">
      <c r="B7057" s="93"/>
      <c r="C7057" s="93"/>
      <c r="D7057" s="93"/>
      <c r="F7057" s="93"/>
      <c r="H7057" s="93"/>
      <c r="J7057" s="93"/>
      <c r="L7057" s="93"/>
      <c r="N7057" s="93"/>
      <c r="P7057" s="93"/>
    </row>
    <row r="7058" spans="2:16">
      <c r="B7058" s="93"/>
      <c r="C7058" s="93"/>
      <c r="D7058" s="93"/>
      <c r="F7058" s="93"/>
      <c r="H7058" s="93"/>
      <c r="J7058" s="93"/>
      <c r="L7058" s="93"/>
      <c r="N7058" s="93"/>
      <c r="P7058" s="93"/>
    </row>
    <row r="7059" spans="2:16">
      <c r="B7059" s="93"/>
      <c r="C7059" s="93"/>
      <c r="D7059" s="93"/>
      <c r="F7059" s="93"/>
      <c r="H7059" s="93"/>
      <c r="J7059" s="93"/>
      <c r="L7059" s="93"/>
      <c r="N7059" s="93"/>
      <c r="P7059" s="93"/>
    </row>
    <row r="7060" spans="2:16">
      <c r="B7060" s="93"/>
      <c r="C7060" s="93"/>
      <c r="D7060" s="93"/>
      <c r="F7060" s="93"/>
      <c r="H7060" s="93"/>
      <c r="J7060" s="93"/>
      <c r="L7060" s="93"/>
      <c r="N7060" s="93"/>
      <c r="P7060" s="93"/>
    </row>
    <row r="7061" spans="2:16">
      <c r="B7061" s="93"/>
      <c r="C7061" s="93"/>
      <c r="D7061" s="93"/>
      <c r="F7061" s="93"/>
      <c r="H7061" s="93"/>
      <c r="J7061" s="93"/>
      <c r="L7061" s="93"/>
      <c r="N7061" s="93"/>
      <c r="P7061" s="93"/>
    </row>
    <row r="7062" spans="2:16">
      <c r="B7062" s="93"/>
      <c r="C7062" s="93"/>
      <c r="D7062" s="93"/>
      <c r="F7062" s="93"/>
      <c r="H7062" s="93"/>
      <c r="J7062" s="93"/>
      <c r="L7062" s="93"/>
      <c r="N7062" s="93"/>
      <c r="P7062" s="93"/>
    </row>
    <row r="7063" spans="2:16">
      <c r="B7063" s="93"/>
      <c r="C7063" s="93"/>
      <c r="D7063" s="93"/>
      <c r="F7063" s="93"/>
      <c r="H7063" s="93"/>
      <c r="J7063" s="93"/>
      <c r="L7063" s="93"/>
      <c r="N7063" s="93"/>
      <c r="P7063" s="93"/>
    </row>
    <row r="7064" spans="2:16">
      <c r="B7064" s="93"/>
      <c r="C7064" s="93"/>
      <c r="D7064" s="93"/>
      <c r="F7064" s="93"/>
      <c r="H7064" s="93"/>
      <c r="J7064" s="93"/>
      <c r="L7064" s="93"/>
      <c r="N7064" s="93"/>
      <c r="P7064" s="93"/>
    </row>
    <row r="7065" spans="2:16">
      <c r="B7065" s="93"/>
      <c r="C7065" s="93"/>
      <c r="D7065" s="93"/>
      <c r="F7065" s="93"/>
      <c r="H7065" s="93"/>
      <c r="J7065" s="93"/>
      <c r="L7065" s="93"/>
      <c r="N7065" s="93"/>
      <c r="P7065" s="93"/>
    </row>
    <row r="7066" spans="2:16">
      <c r="B7066" s="93"/>
      <c r="C7066" s="93"/>
      <c r="D7066" s="93"/>
      <c r="F7066" s="93"/>
      <c r="H7066" s="93"/>
      <c r="J7066" s="93"/>
      <c r="L7066" s="93"/>
      <c r="N7066" s="93"/>
      <c r="P7066" s="93"/>
    </row>
    <row r="7067" spans="2:16">
      <c r="B7067" s="93"/>
      <c r="C7067" s="93"/>
      <c r="D7067" s="93"/>
      <c r="F7067" s="93"/>
      <c r="H7067" s="93"/>
      <c r="J7067" s="93"/>
      <c r="L7067" s="93"/>
      <c r="N7067" s="93"/>
      <c r="P7067" s="93"/>
    </row>
    <row r="7068" spans="2:16">
      <c r="B7068" s="93"/>
      <c r="C7068" s="93"/>
      <c r="D7068" s="93"/>
      <c r="F7068" s="93"/>
      <c r="H7068" s="93"/>
      <c r="J7068" s="93"/>
      <c r="L7068" s="93"/>
      <c r="N7068" s="93"/>
      <c r="P7068" s="93"/>
    </row>
    <row r="7069" spans="2:16">
      <c r="B7069" s="93"/>
      <c r="C7069" s="93"/>
      <c r="D7069" s="93"/>
      <c r="F7069" s="93"/>
      <c r="H7069" s="93"/>
      <c r="J7069" s="93"/>
      <c r="L7069" s="93"/>
      <c r="N7069" s="93"/>
      <c r="P7069" s="93"/>
    </row>
    <row r="7070" spans="2:16">
      <c r="B7070" s="93"/>
      <c r="C7070" s="93"/>
      <c r="D7070" s="93"/>
      <c r="F7070" s="93"/>
      <c r="H7070" s="93"/>
      <c r="J7070" s="93"/>
      <c r="L7070" s="93"/>
      <c r="N7070" s="93"/>
      <c r="P7070" s="93"/>
    </row>
    <row r="7071" spans="2:16">
      <c r="B7071" s="93"/>
      <c r="C7071" s="93"/>
      <c r="D7071" s="93"/>
      <c r="F7071" s="93"/>
      <c r="H7071" s="93"/>
      <c r="J7071" s="93"/>
      <c r="L7071" s="93"/>
      <c r="N7071" s="93"/>
      <c r="P7071" s="93"/>
    </row>
    <row r="7072" spans="2:16">
      <c r="B7072" s="93"/>
      <c r="C7072" s="93"/>
      <c r="D7072" s="93"/>
      <c r="F7072" s="93"/>
      <c r="H7072" s="93"/>
      <c r="J7072" s="93"/>
      <c r="L7072" s="93"/>
      <c r="N7072" s="93"/>
      <c r="P7072" s="93"/>
    </row>
    <row r="7073" spans="2:16">
      <c r="B7073" s="93"/>
      <c r="C7073" s="93"/>
      <c r="D7073" s="93"/>
      <c r="F7073" s="93"/>
      <c r="H7073" s="93"/>
      <c r="J7073" s="93"/>
      <c r="L7073" s="93"/>
      <c r="N7073" s="93"/>
      <c r="P7073" s="93"/>
    </row>
    <row r="7074" spans="2:16">
      <c r="B7074" s="93"/>
      <c r="C7074" s="93"/>
      <c r="D7074" s="93"/>
      <c r="F7074" s="93"/>
      <c r="H7074" s="93"/>
      <c r="J7074" s="93"/>
      <c r="L7074" s="93"/>
      <c r="N7074" s="93"/>
      <c r="P7074" s="93"/>
    </row>
    <row r="7075" spans="2:16">
      <c r="B7075" s="93"/>
      <c r="C7075" s="93"/>
      <c r="D7075" s="93"/>
      <c r="F7075" s="93"/>
      <c r="H7075" s="93"/>
      <c r="J7075" s="93"/>
      <c r="L7075" s="93"/>
      <c r="N7075" s="93"/>
      <c r="P7075" s="93"/>
    </row>
    <row r="7076" spans="2:16">
      <c r="B7076" s="93"/>
      <c r="C7076" s="93"/>
      <c r="D7076" s="93"/>
      <c r="F7076" s="93"/>
      <c r="H7076" s="93"/>
      <c r="J7076" s="93"/>
      <c r="L7076" s="93"/>
      <c r="N7076" s="93"/>
      <c r="P7076" s="93"/>
    </row>
    <row r="7077" spans="2:16">
      <c r="B7077" s="93"/>
      <c r="C7077" s="93"/>
      <c r="D7077" s="93"/>
      <c r="F7077" s="93"/>
      <c r="H7077" s="93"/>
      <c r="J7077" s="93"/>
      <c r="L7077" s="93"/>
      <c r="N7077" s="93"/>
      <c r="P7077" s="93"/>
    </row>
    <row r="7078" spans="2:16">
      <c r="B7078" s="93"/>
      <c r="C7078" s="93"/>
      <c r="D7078" s="93"/>
      <c r="F7078" s="93"/>
      <c r="H7078" s="93"/>
      <c r="J7078" s="93"/>
      <c r="L7078" s="93"/>
      <c r="N7078" s="93"/>
      <c r="P7078" s="93"/>
    </row>
    <row r="7079" spans="2:16">
      <c r="B7079" s="93"/>
      <c r="C7079" s="93"/>
      <c r="D7079" s="93"/>
      <c r="F7079" s="93"/>
      <c r="H7079" s="93"/>
      <c r="J7079" s="93"/>
      <c r="L7079" s="93"/>
      <c r="N7079" s="93"/>
      <c r="P7079" s="93"/>
    </row>
    <row r="7080" spans="2:16">
      <c r="B7080" s="93"/>
      <c r="C7080" s="93"/>
      <c r="D7080" s="93"/>
      <c r="F7080" s="93"/>
      <c r="H7080" s="93"/>
      <c r="J7080" s="93"/>
      <c r="L7080" s="93"/>
      <c r="N7080" s="93"/>
      <c r="P7080" s="93"/>
    </row>
    <row r="7081" spans="2:16">
      <c r="B7081" s="93"/>
      <c r="C7081" s="93"/>
      <c r="D7081" s="93"/>
      <c r="F7081" s="93"/>
      <c r="H7081" s="93"/>
      <c r="J7081" s="93"/>
      <c r="L7081" s="93"/>
      <c r="N7081" s="93"/>
      <c r="P7081" s="93"/>
    </row>
    <row r="7082" spans="2:16">
      <c r="B7082" s="93"/>
      <c r="C7082" s="93"/>
      <c r="D7082" s="93"/>
      <c r="F7082" s="93"/>
      <c r="H7082" s="93"/>
      <c r="J7082" s="93"/>
      <c r="L7082" s="93"/>
      <c r="N7082" s="93"/>
      <c r="P7082" s="93"/>
    </row>
    <row r="7083" spans="2:16">
      <c r="B7083" s="93"/>
      <c r="C7083" s="93"/>
      <c r="D7083" s="93"/>
      <c r="F7083" s="93"/>
      <c r="H7083" s="93"/>
      <c r="J7083" s="93"/>
      <c r="L7083" s="93"/>
      <c r="N7083" s="93"/>
      <c r="P7083" s="93"/>
    </row>
    <row r="7084" spans="2:16">
      <c r="B7084" s="93"/>
      <c r="C7084" s="93"/>
      <c r="D7084" s="93"/>
      <c r="F7084" s="93"/>
      <c r="H7084" s="93"/>
      <c r="J7084" s="93"/>
      <c r="L7084" s="93"/>
      <c r="N7084" s="93"/>
      <c r="P7084" s="93"/>
    </row>
    <row r="7085" spans="2:16">
      <c r="B7085" s="93"/>
      <c r="C7085" s="93"/>
      <c r="D7085" s="93"/>
      <c r="F7085" s="93"/>
      <c r="H7085" s="93"/>
      <c r="J7085" s="93"/>
      <c r="L7085" s="93"/>
      <c r="N7085" s="93"/>
      <c r="P7085" s="93"/>
    </row>
    <row r="7086" spans="2:16">
      <c r="B7086" s="93"/>
      <c r="C7086" s="93"/>
      <c r="D7086" s="93"/>
      <c r="F7086" s="93"/>
      <c r="H7086" s="93"/>
      <c r="J7086" s="93"/>
      <c r="L7086" s="93"/>
      <c r="N7086" s="93"/>
      <c r="P7086" s="93"/>
    </row>
    <row r="7087" spans="2:16">
      <c r="B7087" s="93"/>
      <c r="C7087" s="93"/>
      <c r="D7087" s="93"/>
      <c r="F7087" s="93"/>
      <c r="H7087" s="93"/>
      <c r="J7087" s="93"/>
      <c r="L7087" s="93"/>
      <c r="N7087" s="93"/>
      <c r="P7087" s="93"/>
    </row>
    <row r="7088" spans="2:16">
      <c r="B7088" s="93"/>
      <c r="C7088" s="93"/>
      <c r="D7088" s="93"/>
      <c r="F7088" s="93"/>
      <c r="H7088" s="93"/>
      <c r="J7088" s="93"/>
      <c r="L7088" s="93"/>
      <c r="N7088" s="93"/>
      <c r="P7088" s="93"/>
    </row>
    <row r="7089" spans="2:16">
      <c r="B7089" s="93"/>
      <c r="C7089" s="93"/>
      <c r="D7089" s="93"/>
      <c r="F7089" s="93"/>
      <c r="H7089" s="93"/>
      <c r="J7089" s="93"/>
      <c r="L7089" s="93"/>
      <c r="N7089" s="93"/>
      <c r="P7089" s="93"/>
    </row>
    <row r="7090" spans="2:16">
      <c r="B7090" s="93"/>
      <c r="C7090" s="93"/>
      <c r="D7090" s="93"/>
      <c r="F7090" s="93"/>
      <c r="H7090" s="93"/>
      <c r="J7090" s="93"/>
      <c r="L7090" s="93"/>
      <c r="N7090" s="93"/>
      <c r="P7090" s="93"/>
    </row>
    <row r="7091" spans="2:16">
      <c r="B7091" s="93"/>
      <c r="C7091" s="93"/>
      <c r="D7091" s="93"/>
      <c r="F7091" s="93"/>
      <c r="H7091" s="93"/>
      <c r="J7091" s="93"/>
      <c r="L7091" s="93"/>
      <c r="N7091" s="93"/>
      <c r="P7091" s="93"/>
    </row>
    <row r="7092" spans="2:16">
      <c r="B7092" s="93"/>
      <c r="C7092" s="93"/>
      <c r="D7092" s="93"/>
      <c r="F7092" s="93"/>
      <c r="H7092" s="93"/>
      <c r="J7092" s="93"/>
      <c r="L7092" s="93"/>
      <c r="N7092" s="93"/>
      <c r="P7092" s="93"/>
    </row>
    <row r="7093" spans="2:16">
      <c r="B7093" s="93"/>
      <c r="C7093" s="93"/>
      <c r="D7093" s="93"/>
      <c r="F7093" s="93"/>
      <c r="H7093" s="93"/>
      <c r="J7093" s="93"/>
      <c r="L7093" s="93"/>
      <c r="N7093" s="93"/>
      <c r="P7093" s="93"/>
    </row>
    <row r="7094" spans="2:16">
      <c r="B7094" s="93"/>
      <c r="C7094" s="93"/>
      <c r="D7094" s="93"/>
      <c r="F7094" s="93"/>
      <c r="H7094" s="93"/>
      <c r="J7094" s="93"/>
      <c r="L7094" s="93"/>
      <c r="N7094" s="93"/>
      <c r="P7094" s="93"/>
    </row>
    <row r="7095" spans="2:16">
      <c r="B7095" s="93"/>
      <c r="C7095" s="93"/>
      <c r="D7095" s="93"/>
      <c r="F7095" s="93"/>
      <c r="H7095" s="93"/>
      <c r="J7095" s="93"/>
      <c r="L7095" s="93"/>
      <c r="N7095" s="93"/>
      <c r="P7095" s="93"/>
    </row>
    <row r="7096" spans="2:16">
      <c r="B7096" s="93"/>
      <c r="C7096" s="93"/>
      <c r="D7096" s="93"/>
      <c r="F7096" s="93"/>
      <c r="H7096" s="93"/>
      <c r="J7096" s="93"/>
      <c r="L7096" s="93"/>
      <c r="N7096" s="93"/>
      <c r="P7096" s="93"/>
    </row>
    <row r="7097" spans="2:16">
      <c r="B7097" s="93"/>
      <c r="C7097" s="93"/>
      <c r="D7097" s="93"/>
      <c r="F7097" s="93"/>
      <c r="H7097" s="93"/>
      <c r="J7097" s="93"/>
      <c r="L7097" s="93"/>
      <c r="N7097" s="93"/>
      <c r="P7097" s="93"/>
    </row>
    <row r="7098" spans="2:16">
      <c r="B7098" s="93"/>
      <c r="C7098" s="93"/>
      <c r="D7098" s="93"/>
      <c r="F7098" s="93"/>
      <c r="H7098" s="93"/>
      <c r="J7098" s="93"/>
      <c r="L7098" s="93"/>
      <c r="N7098" s="93"/>
      <c r="P7098" s="93"/>
    </row>
    <row r="7099" spans="2:16">
      <c r="B7099" s="93"/>
      <c r="C7099" s="93"/>
      <c r="D7099" s="93"/>
      <c r="F7099" s="93"/>
      <c r="H7099" s="93"/>
      <c r="J7099" s="93"/>
      <c r="L7099" s="93"/>
      <c r="N7099" s="93"/>
      <c r="P7099" s="93"/>
    </row>
    <row r="7100" spans="2:16">
      <c r="B7100" s="93"/>
      <c r="C7100" s="93"/>
      <c r="D7100" s="93"/>
      <c r="F7100" s="93"/>
      <c r="H7100" s="93"/>
      <c r="J7100" s="93"/>
      <c r="L7100" s="93"/>
      <c r="N7100" s="93"/>
      <c r="P7100" s="93"/>
    </row>
    <row r="7101" spans="2:16">
      <c r="B7101" s="93"/>
      <c r="C7101" s="93"/>
      <c r="D7101" s="93"/>
      <c r="F7101" s="93"/>
      <c r="H7101" s="93"/>
      <c r="J7101" s="93"/>
      <c r="L7101" s="93"/>
      <c r="N7101" s="93"/>
      <c r="P7101" s="93"/>
    </row>
    <row r="7102" spans="2:16">
      <c r="B7102" s="93"/>
      <c r="C7102" s="93"/>
      <c r="D7102" s="93"/>
      <c r="F7102" s="93"/>
      <c r="H7102" s="93"/>
      <c r="J7102" s="93"/>
      <c r="L7102" s="93"/>
      <c r="N7102" s="93"/>
      <c r="P7102" s="93"/>
    </row>
    <row r="7103" spans="2:16">
      <c r="B7103" s="93"/>
      <c r="C7103" s="93"/>
      <c r="D7103" s="93"/>
      <c r="F7103" s="93"/>
      <c r="H7103" s="93"/>
      <c r="J7103" s="93"/>
      <c r="L7103" s="93"/>
      <c r="N7103" s="93"/>
      <c r="P7103" s="93"/>
    </row>
    <row r="7104" spans="2:16">
      <c r="B7104" s="93"/>
      <c r="C7104" s="93"/>
      <c r="D7104" s="93"/>
      <c r="F7104" s="93"/>
      <c r="H7104" s="93"/>
      <c r="J7104" s="93"/>
      <c r="L7104" s="93"/>
      <c r="N7104" s="93"/>
      <c r="P7104" s="93"/>
    </row>
    <row r="7105" spans="2:16">
      <c r="B7105" s="93"/>
      <c r="C7105" s="93"/>
      <c r="D7105" s="93"/>
      <c r="F7105" s="93"/>
      <c r="H7105" s="93"/>
      <c r="J7105" s="93"/>
      <c r="L7105" s="93"/>
      <c r="N7105" s="93"/>
      <c r="P7105" s="93"/>
    </row>
    <row r="7106" spans="2:16">
      <c r="B7106" s="93"/>
      <c r="C7106" s="93"/>
      <c r="D7106" s="93"/>
      <c r="F7106" s="93"/>
      <c r="H7106" s="93"/>
      <c r="J7106" s="93"/>
      <c r="L7106" s="93"/>
      <c r="N7106" s="93"/>
      <c r="P7106" s="93"/>
    </row>
    <row r="7107" spans="2:16">
      <c r="B7107" s="93"/>
      <c r="C7107" s="93"/>
      <c r="D7107" s="93"/>
      <c r="F7107" s="93"/>
      <c r="H7107" s="93"/>
      <c r="J7107" s="93"/>
      <c r="L7107" s="93"/>
      <c r="N7107" s="93"/>
      <c r="P7107" s="93"/>
    </row>
    <row r="7108" spans="2:16">
      <c r="B7108" s="93"/>
      <c r="C7108" s="93"/>
      <c r="D7108" s="93"/>
      <c r="F7108" s="93"/>
      <c r="H7108" s="93"/>
      <c r="J7108" s="93"/>
      <c r="L7108" s="93"/>
      <c r="N7108" s="93"/>
      <c r="P7108" s="93"/>
    </row>
    <row r="7109" spans="2:16">
      <c r="B7109" s="93"/>
      <c r="C7109" s="93"/>
      <c r="D7109" s="93"/>
      <c r="F7109" s="93"/>
      <c r="H7109" s="93"/>
      <c r="J7109" s="93"/>
      <c r="L7109" s="93"/>
      <c r="N7109" s="93"/>
      <c r="P7109" s="93"/>
    </row>
    <row r="7110" spans="2:16">
      <c r="B7110" s="93"/>
      <c r="C7110" s="93"/>
      <c r="D7110" s="93"/>
      <c r="F7110" s="93"/>
      <c r="H7110" s="93"/>
      <c r="J7110" s="93"/>
      <c r="L7110" s="93"/>
      <c r="N7110" s="93"/>
      <c r="P7110" s="93"/>
    </row>
    <row r="7111" spans="2:16">
      <c r="B7111" s="93"/>
      <c r="C7111" s="93"/>
      <c r="D7111" s="93"/>
      <c r="F7111" s="93"/>
      <c r="H7111" s="93"/>
      <c r="J7111" s="93"/>
      <c r="L7111" s="93"/>
      <c r="N7111" s="93"/>
      <c r="P7111" s="93"/>
    </row>
    <row r="7112" spans="2:16">
      <c r="B7112" s="93"/>
      <c r="C7112" s="93"/>
      <c r="D7112" s="93"/>
      <c r="F7112" s="93"/>
      <c r="H7112" s="93"/>
      <c r="J7112" s="93"/>
      <c r="L7112" s="93"/>
      <c r="N7112" s="93"/>
      <c r="P7112" s="93"/>
    </row>
    <row r="7113" spans="2:16">
      <c r="B7113" s="93"/>
      <c r="C7113" s="93"/>
      <c r="D7113" s="93"/>
      <c r="F7113" s="93"/>
      <c r="H7113" s="93"/>
      <c r="J7113" s="93"/>
      <c r="L7113" s="93"/>
      <c r="N7113" s="93"/>
      <c r="P7113" s="93"/>
    </row>
    <row r="7114" spans="2:16">
      <c r="B7114" s="93"/>
      <c r="C7114" s="93"/>
      <c r="D7114" s="93"/>
      <c r="F7114" s="93"/>
      <c r="H7114" s="93"/>
      <c r="J7114" s="93"/>
      <c r="L7114" s="93"/>
      <c r="N7114" s="93"/>
      <c r="P7114" s="93"/>
    </row>
    <row r="7115" spans="2:16">
      <c r="B7115" s="93"/>
      <c r="C7115" s="93"/>
      <c r="D7115" s="93"/>
      <c r="F7115" s="93"/>
      <c r="H7115" s="93"/>
      <c r="J7115" s="93"/>
      <c r="L7115" s="93"/>
      <c r="N7115" s="93"/>
      <c r="P7115" s="93"/>
    </row>
    <row r="7116" spans="2:16">
      <c r="B7116" s="93"/>
      <c r="C7116" s="93"/>
      <c r="D7116" s="93"/>
      <c r="F7116" s="93"/>
      <c r="H7116" s="93"/>
      <c r="J7116" s="93"/>
      <c r="L7116" s="93"/>
      <c r="N7116" s="93"/>
      <c r="P7116" s="93"/>
    </row>
    <row r="7117" spans="2:16">
      <c r="B7117" s="93"/>
      <c r="C7117" s="93"/>
      <c r="D7117" s="93"/>
      <c r="F7117" s="93"/>
      <c r="H7117" s="93"/>
      <c r="J7117" s="93"/>
      <c r="L7117" s="93"/>
      <c r="N7117" s="93"/>
      <c r="P7117" s="93"/>
    </row>
    <row r="7118" spans="2:16">
      <c r="B7118" s="93"/>
      <c r="C7118" s="93"/>
      <c r="D7118" s="93"/>
      <c r="F7118" s="93"/>
      <c r="H7118" s="93"/>
      <c r="J7118" s="93"/>
      <c r="L7118" s="93"/>
      <c r="N7118" s="93"/>
      <c r="P7118" s="93"/>
    </row>
    <row r="7119" spans="2:16">
      <c r="B7119" s="93"/>
      <c r="C7119" s="93"/>
      <c r="D7119" s="93"/>
      <c r="F7119" s="93"/>
      <c r="H7119" s="93"/>
      <c r="J7119" s="93"/>
      <c r="L7119" s="93"/>
      <c r="N7119" s="93"/>
      <c r="P7119" s="93"/>
    </row>
    <row r="7120" spans="2:16">
      <c r="B7120" s="93"/>
      <c r="C7120" s="93"/>
      <c r="D7120" s="93"/>
      <c r="F7120" s="93"/>
      <c r="H7120" s="93"/>
      <c r="J7120" s="93"/>
      <c r="L7120" s="93"/>
      <c r="N7120" s="93"/>
      <c r="P7120" s="93"/>
    </row>
    <row r="7121" spans="2:16">
      <c r="B7121" s="93"/>
      <c r="C7121" s="93"/>
      <c r="D7121" s="93"/>
      <c r="F7121" s="93"/>
      <c r="H7121" s="93"/>
      <c r="J7121" s="93"/>
      <c r="L7121" s="93"/>
      <c r="N7121" s="93"/>
      <c r="P7121" s="93"/>
    </row>
    <row r="7122" spans="2:16">
      <c r="B7122" s="93"/>
      <c r="C7122" s="93"/>
      <c r="D7122" s="93"/>
      <c r="F7122" s="93"/>
      <c r="H7122" s="93"/>
      <c r="J7122" s="93"/>
      <c r="L7122" s="93"/>
      <c r="N7122" s="93"/>
      <c r="P7122" s="93"/>
    </row>
    <row r="7123" spans="2:16">
      <c r="B7123" s="93"/>
      <c r="C7123" s="93"/>
      <c r="D7123" s="93"/>
      <c r="F7123" s="93"/>
      <c r="H7123" s="93"/>
      <c r="J7123" s="93"/>
      <c r="L7123" s="93"/>
      <c r="N7123" s="93"/>
      <c r="P7123" s="93"/>
    </row>
    <row r="7124" spans="2:16">
      <c r="B7124" s="93"/>
      <c r="C7124" s="93"/>
      <c r="D7124" s="93"/>
      <c r="F7124" s="93"/>
      <c r="H7124" s="93"/>
      <c r="J7124" s="93"/>
      <c r="L7124" s="93"/>
      <c r="N7124" s="93"/>
      <c r="P7124" s="93"/>
    </row>
    <row r="7125" spans="2:16">
      <c r="B7125" s="93"/>
      <c r="C7125" s="93"/>
      <c r="D7125" s="93"/>
      <c r="F7125" s="93"/>
      <c r="H7125" s="93"/>
      <c r="J7125" s="93"/>
      <c r="L7125" s="93"/>
      <c r="N7125" s="93"/>
      <c r="P7125" s="93"/>
    </row>
    <row r="7126" spans="2:16">
      <c r="B7126" s="93"/>
      <c r="C7126" s="93"/>
      <c r="D7126" s="93"/>
      <c r="F7126" s="93"/>
      <c r="H7126" s="93"/>
      <c r="J7126" s="93"/>
      <c r="L7126" s="93"/>
      <c r="N7126" s="93"/>
      <c r="P7126" s="93"/>
    </row>
    <row r="7127" spans="2:16">
      <c r="B7127" s="93"/>
      <c r="C7127" s="93"/>
      <c r="D7127" s="93"/>
      <c r="F7127" s="93"/>
      <c r="H7127" s="93"/>
      <c r="J7127" s="93"/>
      <c r="L7127" s="93"/>
      <c r="N7127" s="93"/>
      <c r="P7127" s="93"/>
    </row>
    <row r="7128" spans="2:16">
      <c r="B7128" s="93"/>
      <c r="C7128" s="93"/>
      <c r="D7128" s="93"/>
      <c r="F7128" s="93"/>
      <c r="H7128" s="93"/>
      <c r="J7128" s="93"/>
      <c r="L7128" s="93"/>
      <c r="N7128" s="93"/>
      <c r="P7128" s="93"/>
    </row>
    <row r="7129" spans="2:16">
      <c r="B7129" s="93"/>
      <c r="C7129" s="93"/>
      <c r="D7129" s="93"/>
      <c r="F7129" s="93"/>
      <c r="H7129" s="93"/>
      <c r="J7129" s="93"/>
      <c r="L7129" s="93"/>
      <c r="N7129" s="93"/>
      <c r="P7129" s="93"/>
    </row>
    <row r="7130" spans="2:16">
      <c r="B7130" s="93"/>
      <c r="C7130" s="93"/>
      <c r="D7130" s="93"/>
      <c r="F7130" s="93"/>
      <c r="H7130" s="93"/>
      <c r="J7130" s="93"/>
      <c r="L7130" s="93"/>
      <c r="N7130" s="93"/>
      <c r="P7130" s="93"/>
    </row>
    <row r="7131" spans="2:16">
      <c r="B7131" s="93"/>
      <c r="C7131" s="93"/>
      <c r="D7131" s="93"/>
      <c r="F7131" s="93"/>
      <c r="H7131" s="93"/>
      <c r="J7131" s="93"/>
      <c r="L7131" s="93"/>
      <c r="N7131" s="93"/>
      <c r="P7131" s="93"/>
    </row>
    <row r="7132" spans="2:16">
      <c r="B7132" s="93"/>
      <c r="C7132" s="93"/>
      <c r="D7132" s="93"/>
      <c r="F7132" s="93"/>
      <c r="H7132" s="93"/>
      <c r="J7132" s="93"/>
      <c r="L7132" s="93"/>
      <c r="N7132" s="93"/>
      <c r="P7132" s="93"/>
    </row>
    <row r="7133" spans="2:16">
      <c r="B7133" s="93"/>
      <c r="C7133" s="93"/>
      <c r="D7133" s="93"/>
      <c r="F7133" s="93"/>
      <c r="H7133" s="93"/>
      <c r="J7133" s="93"/>
      <c r="L7133" s="93"/>
      <c r="N7133" s="93"/>
      <c r="P7133" s="93"/>
    </row>
    <row r="7134" spans="2:16">
      <c r="B7134" s="93"/>
      <c r="C7134" s="93"/>
      <c r="D7134" s="93"/>
      <c r="F7134" s="93"/>
      <c r="H7134" s="93"/>
      <c r="J7134" s="93"/>
      <c r="L7134" s="93"/>
      <c r="N7134" s="93"/>
      <c r="P7134" s="93"/>
    </row>
    <row r="7135" spans="2:16">
      <c r="B7135" s="93"/>
      <c r="C7135" s="93"/>
      <c r="D7135" s="93"/>
      <c r="F7135" s="93"/>
      <c r="H7135" s="93"/>
      <c r="J7135" s="93"/>
      <c r="L7135" s="93"/>
      <c r="N7135" s="93"/>
      <c r="P7135" s="93"/>
    </row>
    <row r="7136" spans="2:16">
      <c r="B7136" s="93"/>
      <c r="C7136" s="93"/>
      <c r="D7136" s="93"/>
      <c r="F7136" s="93"/>
      <c r="H7136" s="93"/>
      <c r="J7136" s="93"/>
      <c r="L7136" s="93"/>
      <c r="N7136" s="93"/>
      <c r="P7136" s="93"/>
    </row>
    <row r="7137" spans="2:16">
      <c r="B7137" s="93"/>
      <c r="C7137" s="93"/>
      <c r="D7137" s="93"/>
      <c r="F7137" s="93"/>
      <c r="H7137" s="93"/>
      <c r="J7137" s="93"/>
      <c r="L7137" s="93"/>
      <c r="N7137" s="93"/>
      <c r="P7137" s="93"/>
    </row>
    <row r="7138" spans="2:16">
      <c r="B7138" s="93"/>
      <c r="C7138" s="93"/>
      <c r="D7138" s="93"/>
      <c r="F7138" s="93"/>
      <c r="H7138" s="93"/>
      <c r="J7138" s="93"/>
      <c r="L7138" s="93"/>
      <c r="N7138" s="93"/>
      <c r="P7138" s="93"/>
    </row>
    <row r="7139" spans="2:16">
      <c r="B7139" s="93"/>
      <c r="C7139" s="93"/>
      <c r="D7139" s="93"/>
      <c r="F7139" s="93"/>
      <c r="H7139" s="93"/>
      <c r="J7139" s="93"/>
      <c r="L7139" s="93"/>
      <c r="N7139" s="93"/>
      <c r="P7139" s="93"/>
    </row>
    <row r="7140" spans="2:16">
      <c r="B7140" s="93"/>
      <c r="C7140" s="93"/>
      <c r="D7140" s="93"/>
      <c r="F7140" s="93"/>
      <c r="H7140" s="93"/>
      <c r="J7140" s="93"/>
      <c r="L7140" s="93"/>
      <c r="N7140" s="93"/>
      <c r="P7140" s="93"/>
    </row>
    <row r="7141" spans="2:16">
      <c r="B7141" s="93"/>
      <c r="C7141" s="93"/>
      <c r="D7141" s="93"/>
      <c r="F7141" s="93"/>
      <c r="H7141" s="93"/>
      <c r="J7141" s="93"/>
      <c r="L7141" s="93"/>
      <c r="N7141" s="93"/>
      <c r="P7141" s="93"/>
    </row>
    <row r="7142" spans="2:16">
      <c r="B7142" s="93"/>
      <c r="C7142" s="93"/>
      <c r="D7142" s="93"/>
      <c r="F7142" s="93"/>
      <c r="H7142" s="93"/>
      <c r="J7142" s="93"/>
      <c r="L7142" s="93"/>
      <c r="N7142" s="93"/>
      <c r="P7142" s="93"/>
    </row>
    <row r="7143" spans="2:16">
      <c r="B7143" s="93"/>
      <c r="C7143" s="93"/>
      <c r="D7143" s="93"/>
      <c r="F7143" s="93"/>
      <c r="H7143" s="93"/>
      <c r="J7143" s="93"/>
      <c r="L7143" s="93"/>
      <c r="N7143" s="93"/>
      <c r="P7143" s="93"/>
    </row>
    <row r="7144" spans="2:16">
      <c r="B7144" s="93"/>
      <c r="C7144" s="93"/>
      <c r="D7144" s="93"/>
      <c r="F7144" s="93"/>
      <c r="H7144" s="93"/>
      <c r="J7144" s="93"/>
      <c r="L7144" s="93"/>
      <c r="N7144" s="93"/>
      <c r="P7144" s="93"/>
    </row>
    <row r="7145" spans="2:16">
      <c r="B7145" s="93"/>
      <c r="C7145" s="93"/>
      <c r="D7145" s="93"/>
      <c r="F7145" s="93"/>
      <c r="H7145" s="93"/>
      <c r="J7145" s="93"/>
      <c r="L7145" s="93"/>
      <c r="N7145" s="93"/>
      <c r="P7145" s="93"/>
    </row>
    <row r="7146" spans="2:16">
      <c r="B7146" s="93"/>
      <c r="C7146" s="93"/>
      <c r="D7146" s="93"/>
      <c r="F7146" s="93"/>
      <c r="H7146" s="93"/>
      <c r="J7146" s="93"/>
      <c r="L7146" s="93"/>
      <c r="N7146" s="93"/>
      <c r="P7146" s="93"/>
    </row>
    <row r="7147" spans="2:16">
      <c r="B7147" s="93"/>
      <c r="C7147" s="93"/>
      <c r="D7147" s="93"/>
      <c r="F7147" s="93"/>
      <c r="H7147" s="93"/>
      <c r="J7147" s="93"/>
      <c r="L7147" s="93"/>
      <c r="N7147" s="93"/>
      <c r="P7147" s="93"/>
    </row>
    <row r="7148" spans="2:16">
      <c r="B7148" s="93"/>
      <c r="C7148" s="93"/>
      <c r="D7148" s="93"/>
      <c r="F7148" s="93"/>
      <c r="H7148" s="93"/>
      <c r="J7148" s="93"/>
      <c r="L7148" s="93"/>
      <c r="N7148" s="93"/>
      <c r="P7148" s="93"/>
    </row>
    <row r="7149" spans="2:16">
      <c r="B7149" s="93"/>
      <c r="C7149" s="93"/>
      <c r="D7149" s="93"/>
      <c r="F7149" s="93"/>
      <c r="H7149" s="93"/>
      <c r="J7149" s="93"/>
      <c r="L7149" s="93"/>
      <c r="N7149" s="93"/>
      <c r="P7149" s="93"/>
    </row>
    <row r="7150" spans="2:16">
      <c r="B7150" s="93"/>
      <c r="C7150" s="93"/>
      <c r="D7150" s="93"/>
      <c r="F7150" s="93"/>
      <c r="H7150" s="93"/>
      <c r="J7150" s="93"/>
      <c r="L7150" s="93"/>
      <c r="N7150" s="93"/>
      <c r="P7150" s="93"/>
    </row>
    <row r="7151" spans="2:16">
      <c r="B7151" s="93"/>
      <c r="C7151" s="93"/>
      <c r="D7151" s="93"/>
      <c r="F7151" s="93"/>
      <c r="H7151" s="93"/>
      <c r="J7151" s="93"/>
      <c r="L7151" s="93"/>
      <c r="N7151" s="93"/>
      <c r="P7151" s="93"/>
    </row>
    <row r="7152" spans="2:16">
      <c r="B7152" s="93"/>
      <c r="C7152" s="93"/>
      <c r="D7152" s="93"/>
      <c r="F7152" s="93"/>
      <c r="H7152" s="93"/>
      <c r="J7152" s="93"/>
      <c r="L7152" s="93"/>
      <c r="N7152" s="93"/>
      <c r="P7152" s="93"/>
    </row>
    <row r="7153" spans="2:16">
      <c r="B7153" s="93"/>
      <c r="C7153" s="93"/>
      <c r="D7153" s="93"/>
      <c r="F7153" s="93"/>
      <c r="H7153" s="93"/>
      <c r="J7153" s="93"/>
      <c r="L7153" s="93"/>
      <c r="N7153" s="93"/>
      <c r="P7153" s="93"/>
    </row>
    <row r="7154" spans="2:16">
      <c r="B7154" s="93"/>
      <c r="C7154" s="93"/>
      <c r="D7154" s="93"/>
      <c r="F7154" s="93"/>
      <c r="H7154" s="93"/>
      <c r="J7154" s="93"/>
      <c r="L7154" s="93"/>
      <c r="N7154" s="93"/>
      <c r="P7154" s="93"/>
    </row>
    <row r="7155" spans="2:16">
      <c r="B7155" s="93"/>
      <c r="C7155" s="93"/>
      <c r="D7155" s="93"/>
      <c r="F7155" s="93"/>
      <c r="H7155" s="93"/>
      <c r="J7155" s="93"/>
      <c r="L7155" s="93"/>
      <c r="N7155" s="93"/>
      <c r="P7155" s="93"/>
    </row>
    <row r="7156" spans="2:16">
      <c r="B7156" s="93"/>
      <c r="C7156" s="93"/>
      <c r="D7156" s="93"/>
      <c r="F7156" s="93"/>
      <c r="H7156" s="93"/>
      <c r="J7156" s="93"/>
      <c r="L7156" s="93"/>
      <c r="N7156" s="93"/>
      <c r="P7156" s="93"/>
    </row>
    <row r="7157" spans="2:16">
      <c r="B7157" s="93"/>
      <c r="C7157" s="93"/>
      <c r="D7157" s="93"/>
      <c r="F7157" s="93"/>
      <c r="H7157" s="93"/>
      <c r="J7157" s="93"/>
      <c r="L7157" s="93"/>
      <c r="N7157" s="93"/>
      <c r="P7157" s="93"/>
    </row>
    <row r="7158" spans="2:16">
      <c r="B7158" s="93"/>
      <c r="C7158" s="93"/>
      <c r="D7158" s="93"/>
      <c r="F7158" s="93"/>
      <c r="H7158" s="93"/>
      <c r="J7158" s="93"/>
      <c r="L7158" s="93"/>
      <c r="N7158" s="93"/>
      <c r="P7158" s="93"/>
    </row>
    <row r="7159" spans="2:16">
      <c r="B7159" s="93"/>
      <c r="C7159" s="93"/>
      <c r="D7159" s="93"/>
      <c r="F7159" s="93"/>
      <c r="H7159" s="93"/>
      <c r="J7159" s="93"/>
      <c r="L7159" s="93"/>
      <c r="N7159" s="93"/>
      <c r="P7159" s="93"/>
    </row>
    <row r="7160" spans="2:16">
      <c r="B7160" s="93"/>
      <c r="C7160" s="93"/>
      <c r="D7160" s="93"/>
      <c r="F7160" s="93"/>
      <c r="H7160" s="93"/>
      <c r="J7160" s="93"/>
      <c r="L7160" s="93"/>
      <c r="N7160" s="93"/>
      <c r="P7160" s="93"/>
    </row>
    <row r="7161" spans="2:16">
      <c r="B7161" s="93"/>
      <c r="C7161" s="93"/>
      <c r="D7161" s="93"/>
      <c r="F7161" s="93"/>
      <c r="H7161" s="93"/>
      <c r="J7161" s="93"/>
      <c r="L7161" s="93"/>
      <c r="N7161" s="93"/>
      <c r="P7161" s="93"/>
    </row>
    <row r="7162" spans="2:16">
      <c r="B7162" s="93"/>
      <c r="C7162" s="93"/>
      <c r="D7162" s="93"/>
      <c r="F7162" s="93"/>
      <c r="H7162" s="93"/>
      <c r="J7162" s="93"/>
      <c r="L7162" s="93"/>
      <c r="N7162" s="93"/>
      <c r="P7162" s="93"/>
    </row>
    <row r="7163" spans="2:16">
      <c r="B7163" s="93"/>
      <c r="C7163" s="93"/>
      <c r="D7163" s="93"/>
      <c r="F7163" s="93"/>
      <c r="H7163" s="93"/>
      <c r="J7163" s="93"/>
      <c r="L7163" s="93"/>
      <c r="N7163" s="93"/>
      <c r="P7163" s="93"/>
    </row>
    <row r="7164" spans="2:16">
      <c r="B7164" s="93"/>
      <c r="C7164" s="93"/>
      <c r="D7164" s="93"/>
      <c r="F7164" s="93"/>
      <c r="H7164" s="93"/>
      <c r="J7164" s="93"/>
      <c r="L7164" s="93"/>
      <c r="N7164" s="93"/>
      <c r="P7164" s="93"/>
    </row>
    <row r="7165" spans="2:16">
      <c r="B7165" s="93"/>
      <c r="C7165" s="93"/>
      <c r="D7165" s="93"/>
      <c r="F7165" s="93"/>
      <c r="H7165" s="93"/>
      <c r="J7165" s="93"/>
      <c r="L7165" s="93"/>
      <c r="N7165" s="93"/>
      <c r="P7165" s="93"/>
    </row>
    <row r="7166" spans="2:16">
      <c r="B7166" s="93"/>
      <c r="C7166" s="93"/>
      <c r="D7166" s="93"/>
      <c r="F7166" s="93"/>
      <c r="H7166" s="93"/>
      <c r="J7166" s="93"/>
      <c r="L7166" s="93"/>
      <c r="N7166" s="93"/>
      <c r="P7166" s="93"/>
    </row>
    <row r="7167" spans="2:16">
      <c r="B7167" s="93"/>
      <c r="C7167" s="93"/>
      <c r="D7167" s="93"/>
      <c r="F7167" s="93"/>
      <c r="H7167" s="93"/>
      <c r="J7167" s="93"/>
      <c r="L7167" s="93"/>
      <c r="N7167" s="93"/>
      <c r="P7167" s="93"/>
    </row>
    <row r="7168" spans="2:16">
      <c r="B7168" s="93"/>
      <c r="C7168" s="93"/>
      <c r="D7168" s="93"/>
      <c r="F7168" s="93"/>
      <c r="H7168" s="93"/>
      <c r="J7168" s="93"/>
      <c r="L7168" s="93"/>
      <c r="N7168" s="93"/>
      <c r="P7168" s="93"/>
    </row>
    <row r="7169" spans="2:16">
      <c r="B7169" s="93"/>
      <c r="C7169" s="93"/>
      <c r="D7169" s="93"/>
      <c r="F7169" s="93"/>
      <c r="H7169" s="93"/>
      <c r="J7169" s="93"/>
      <c r="L7169" s="93"/>
      <c r="N7169" s="93"/>
      <c r="P7169" s="93"/>
    </row>
    <row r="7170" spans="2:16">
      <c r="B7170" s="93"/>
      <c r="C7170" s="93"/>
      <c r="D7170" s="93"/>
      <c r="F7170" s="93"/>
      <c r="H7170" s="93"/>
      <c r="J7170" s="93"/>
      <c r="L7170" s="93"/>
      <c r="N7170" s="93"/>
      <c r="P7170" s="93"/>
    </row>
    <row r="7171" spans="2:16">
      <c r="B7171" s="93"/>
      <c r="C7171" s="93"/>
      <c r="D7171" s="93"/>
      <c r="F7171" s="93"/>
      <c r="H7171" s="93"/>
      <c r="J7171" s="93"/>
      <c r="L7171" s="93"/>
      <c r="N7171" s="93"/>
      <c r="P7171" s="93"/>
    </row>
    <row r="7172" spans="2:16">
      <c r="B7172" s="93"/>
      <c r="C7172" s="93"/>
      <c r="D7172" s="93"/>
      <c r="F7172" s="93"/>
      <c r="H7172" s="93"/>
      <c r="J7172" s="93"/>
      <c r="L7172" s="93"/>
      <c r="N7172" s="93"/>
      <c r="P7172" s="93"/>
    </row>
    <row r="7173" spans="2:16">
      <c r="B7173" s="93"/>
      <c r="C7173" s="93"/>
      <c r="D7173" s="93"/>
      <c r="F7173" s="93"/>
      <c r="H7173" s="93"/>
      <c r="J7173" s="93"/>
      <c r="L7173" s="93"/>
      <c r="N7173" s="93"/>
      <c r="P7173" s="93"/>
    </row>
    <row r="7174" spans="2:16">
      <c r="B7174" s="93"/>
      <c r="C7174" s="93"/>
      <c r="D7174" s="93"/>
      <c r="F7174" s="93"/>
      <c r="H7174" s="93"/>
      <c r="J7174" s="93"/>
      <c r="L7174" s="93"/>
      <c r="N7174" s="93"/>
      <c r="P7174" s="93"/>
    </row>
    <row r="7175" spans="2:16">
      <c r="B7175" s="93"/>
      <c r="C7175" s="93"/>
      <c r="D7175" s="93"/>
      <c r="F7175" s="93"/>
      <c r="H7175" s="93"/>
      <c r="J7175" s="93"/>
      <c r="L7175" s="93"/>
      <c r="N7175" s="93"/>
      <c r="P7175" s="93"/>
    </row>
    <row r="7176" spans="2:16">
      <c r="B7176" s="93"/>
      <c r="C7176" s="93"/>
      <c r="D7176" s="93"/>
      <c r="F7176" s="93"/>
      <c r="H7176" s="93"/>
      <c r="J7176" s="93"/>
      <c r="L7176" s="93"/>
      <c r="N7176" s="93"/>
      <c r="P7176" s="93"/>
    </row>
    <row r="7177" spans="2:16">
      <c r="B7177" s="93"/>
      <c r="C7177" s="93"/>
      <c r="D7177" s="93"/>
      <c r="F7177" s="93"/>
      <c r="H7177" s="93"/>
      <c r="J7177" s="93"/>
      <c r="L7177" s="93"/>
      <c r="N7177" s="93"/>
      <c r="P7177" s="93"/>
    </row>
    <row r="7178" spans="2:16">
      <c r="B7178" s="93"/>
      <c r="C7178" s="93"/>
      <c r="D7178" s="93"/>
      <c r="F7178" s="93"/>
      <c r="H7178" s="93"/>
      <c r="J7178" s="93"/>
      <c r="L7178" s="93"/>
      <c r="N7178" s="93"/>
      <c r="P7178" s="93"/>
    </row>
    <row r="7179" spans="2:16">
      <c r="B7179" s="93"/>
      <c r="C7179" s="93"/>
      <c r="D7179" s="93"/>
      <c r="F7179" s="93"/>
      <c r="H7179" s="93"/>
      <c r="J7179" s="93"/>
      <c r="L7179" s="93"/>
      <c r="N7179" s="93"/>
      <c r="P7179" s="93"/>
    </row>
    <row r="7180" spans="2:16">
      <c r="B7180" s="93"/>
      <c r="C7180" s="93"/>
      <c r="D7180" s="93"/>
      <c r="F7180" s="93"/>
      <c r="H7180" s="93"/>
      <c r="J7180" s="93"/>
      <c r="L7180" s="93"/>
      <c r="N7180" s="93"/>
      <c r="P7180" s="93"/>
    </row>
    <row r="7181" spans="2:16">
      <c r="B7181" s="93"/>
      <c r="C7181" s="93"/>
      <c r="D7181" s="93"/>
      <c r="F7181" s="93"/>
      <c r="H7181" s="93"/>
      <c r="J7181" s="93"/>
      <c r="L7181" s="93"/>
      <c r="N7181" s="93"/>
      <c r="P7181" s="93"/>
    </row>
    <row r="7182" spans="2:16">
      <c r="B7182" s="93"/>
      <c r="C7182" s="93"/>
      <c r="D7182" s="93"/>
      <c r="F7182" s="93"/>
      <c r="H7182" s="93"/>
      <c r="J7182" s="93"/>
      <c r="L7182" s="93"/>
      <c r="N7182" s="93"/>
      <c r="P7182" s="93"/>
    </row>
    <row r="7183" spans="2:16">
      <c r="B7183" s="93"/>
      <c r="C7183" s="93"/>
      <c r="D7183" s="93"/>
      <c r="F7183" s="93"/>
      <c r="H7183" s="93"/>
      <c r="J7183" s="93"/>
      <c r="L7183" s="93"/>
      <c r="N7183" s="93"/>
      <c r="P7183" s="93"/>
    </row>
    <row r="7184" spans="2:16">
      <c r="B7184" s="93"/>
      <c r="C7184" s="93"/>
      <c r="D7184" s="93"/>
      <c r="F7184" s="93"/>
      <c r="H7184" s="93"/>
      <c r="J7184" s="93"/>
      <c r="L7184" s="93"/>
      <c r="N7184" s="93"/>
      <c r="P7184" s="93"/>
    </row>
    <row r="7185" spans="2:16">
      <c r="B7185" s="93"/>
      <c r="C7185" s="93"/>
      <c r="D7185" s="93"/>
      <c r="F7185" s="93"/>
      <c r="H7185" s="93"/>
      <c r="J7185" s="93"/>
      <c r="L7185" s="93"/>
      <c r="N7185" s="93"/>
      <c r="P7185" s="93"/>
    </row>
    <row r="7186" spans="2:16">
      <c r="B7186" s="93"/>
      <c r="C7186" s="93"/>
      <c r="D7186" s="93"/>
      <c r="F7186" s="93"/>
      <c r="H7186" s="93"/>
      <c r="J7186" s="93"/>
      <c r="L7186" s="93"/>
      <c r="N7186" s="93"/>
      <c r="P7186" s="93"/>
    </row>
    <row r="7187" spans="2:16">
      <c r="B7187" s="93"/>
      <c r="C7187" s="93"/>
      <c r="D7187" s="93"/>
      <c r="F7187" s="93"/>
      <c r="H7187" s="93"/>
      <c r="J7187" s="93"/>
      <c r="L7187" s="93"/>
      <c r="N7187" s="93"/>
      <c r="P7187" s="93"/>
    </row>
    <row r="7188" spans="2:16">
      <c r="B7188" s="93"/>
      <c r="C7188" s="93"/>
      <c r="D7188" s="93"/>
      <c r="F7188" s="93"/>
      <c r="H7188" s="93"/>
      <c r="J7188" s="93"/>
      <c r="L7188" s="93"/>
      <c r="N7188" s="93"/>
      <c r="P7188" s="93"/>
    </row>
    <row r="7189" spans="2:16">
      <c r="B7189" s="93"/>
      <c r="C7189" s="93"/>
      <c r="D7189" s="93"/>
      <c r="F7189" s="93"/>
      <c r="H7189" s="93"/>
      <c r="J7189" s="93"/>
      <c r="L7189" s="93"/>
      <c r="N7189" s="93"/>
      <c r="P7189" s="93"/>
    </row>
    <row r="7190" spans="2:16">
      <c r="B7190" s="93"/>
      <c r="C7190" s="93"/>
      <c r="D7190" s="93"/>
      <c r="F7190" s="93"/>
      <c r="H7190" s="93"/>
      <c r="J7190" s="93"/>
      <c r="L7190" s="93"/>
      <c r="N7190" s="93"/>
      <c r="P7190" s="93"/>
    </row>
    <row r="7191" spans="2:16">
      <c r="B7191" s="93"/>
      <c r="C7191" s="93"/>
      <c r="D7191" s="93"/>
      <c r="F7191" s="93"/>
      <c r="H7191" s="93"/>
      <c r="J7191" s="93"/>
      <c r="L7191" s="93"/>
      <c r="N7191" s="93"/>
      <c r="P7191" s="93"/>
    </row>
    <row r="7192" spans="2:16">
      <c r="B7192" s="93"/>
      <c r="C7192" s="93"/>
      <c r="D7192" s="93"/>
      <c r="F7192" s="93"/>
      <c r="H7192" s="93"/>
      <c r="J7192" s="93"/>
      <c r="L7192" s="93"/>
      <c r="N7192" s="93"/>
      <c r="P7192" s="93"/>
    </row>
    <row r="7193" spans="2:16">
      <c r="B7193" s="93"/>
      <c r="C7193" s="93"/>
      <c r="D7193" s="93"/>
      <c r="F7193" s="93"/>
      <c r="H7193" s="93"/>
      <c r="J7193" s="93"/>
      <c r="L7193" s="93"/>
      <c r="N7193" s="93"/>
      <c r="P7193" s="93"/>
    </row>
    <row r="7194" spans="2:16">
      <c r="B7194" s="93"/>
      <c r="C7194" s="93"/>
      <c r="D7194" s="93"/>
      <c r="F7194" s="93"/>
      <c r="H7194" s="93"/>
      <c r="J7194" s="93"/>
      <c r="L7194" s="93"/>
      <c r="N7194" s="93"/>
      <c r="P7194" s="93"/>
    </row>
    <row r="7195" spans="2:16">
      <c r="B7195" s="93"/>
      <c r="C7195" s="93"/>
      <c r="D7195" s="93"/>
      <c r="F7195" s="93"/>
      <c r="H7195" s="93"/>
      <c r="J7195" s="93"/>
      <c r="L7195" s="93"/>
      <c r="N7195" s="93"/>
      <c r="P7195" s="93"/>
    </row>
    <row r="7196" spans="2:16">
      <c r="B7196" s="93"/>
      <c r="C7196" s="93"/>
      <c r="D7196" s="93"/>
      <c r="F7196" s="93"/>
      <c r="H7196" s="93"/>
      <c r="J7196" s="93"/>
      <c r="L7196" s="93"/>
      <c r="N7196" s="93"/>
      <c r="P7196" s="93"/>
    </row>
    <row r="7197" spans="2:16">
      <c r="B7197" s="93"/>
      <c r="C7197" s="93"/>
      <c r="D7197" s="93"/>
      <c r="F7197" s="93"/>
      <c r="H7197" s="93"/>
      <c r="J7197" s="93"/>
      <c r="L7197" s="93"/>
      <c r="N7197" s="93"/>
      <c r="P7197" s="93"/>
    </row>
    <row r="7198" spans="2:16">
      <c r="B7198" s="93"/>
      <c r="C7198" s="93"/>
      <c r="D7198" s="93"/>
      <c r="F7198" s="93"/>
      <c r="H7198" s="93"/>
      <c r="J7198" s="93"/>
      <c r="L7198" s="93"/>
      <c r="N7198" s="93"/>
      <c r="P7198" s="93"/>
    </row>
    <row r="7199" spans="2:16">
      <c r="B7199" s="93"/>
      <c r="C7199" s="93"/>
      <c r="D7199" s="93"/>
      <c r="F7199" s="93"/>
      <c r="H7199" s="93"/>
      <c r="J7199" s="93"/>
      <c r="L7199" s="93"/>
      <c r="N7199" s="93"/>
      <c r="P7199" s="93"/>
    </row>
    <row r="7200" spans="2:16">
      <c r="B7200" s="93"/>
      <c r="C7200" s="93"/>
      <c r="D7200" s="93"/>
      <c r="F7200" s="93"/>
      <c r="H7200" s="93"/>
      <c r="J7200" s="93"/>
      <c r="L7200" s="93"/>
      <c r="N7200" s="93"/>
      <c r="P7200" s="93"/>
    </row>
    <row r="7201" spans="2:16">
      <c r="B7201" s="93"/>
      <c r="C7201" s="93"/>
      <c r="D7201" s="93"/>
      <c r="F7201" s="93"/>
      <c r="H7201" s="93"/>
      <c r="J7201" s="93"/>
      <c r="L7201" s="93"/>
      <c r="N7201" s="93"/>
      <c r="P7201" s="93"/>
    </row>
    <row r="7202" spans="2:16">
      <c r="B7202" s="93"/>
      <c r="C7202" s="93"/>
      <c r="D7202" s="93"/>
      <c r="F7202" s="93"/>
      <c r="H7202" s="93"/>
      <c r="J7202" s="93"/>
      <c r="L7202" s="93"/>
      <c r="N7202" s="93"/>
      <c r="P7202" s="93"/>
    </row>
    <row r="7203" spans="2:16">
      <c r="B7203" s="93"/>
      <c r="C7203" s="93"/>
      <c r="D7203" s="93"/>
      <c r="F7203" s="93"/>
      <c r="H7203" s="93"/>
      <c r="J7203" s="93"/>
      <c r="L7203" s="93"/>
      <c r="N7203" s="93"/>
      <c r="P7203" s="93"/>
    </row>
    <row r="7204" spans="2:16">
      <c r="B7204" s="93"/>
      <c r="C7204" s="93"/>
      <c r="D7204" s="93"/>
      <c r="F7204" s="93"/>
      <c r="H7204" s="93"/>
      <c r="J7204" s="93"/>
      <c r="L7204" s="93"/>
      <c r="N7204" s="93"/>
      <c r="P7204" s="93"/>
    </row>
    <row r="7205" spans="2:16">
      <c r="B7205" s="93"/>
      <c r="C7205" s="93"/>
      <c r="D7205" s="93"/>
      <c r="F7205" s="93"/>
      <c r="H7205" s="93"/>
      <c r="J7205" s="93"/>
      <c r="L7205" s="93"/>
      <c r="N7205" s="93"/>
      <c r="P7205" s="93"/>
    </row>
    <row r="7206" spans="2:16">
      <c r="B7206" s="93"/>
      <c r="C7206" s="93"/>
      <c r="D7206" s="93"/>
      <c r="F7206" s="93"/>
      <c r="H7206" s="93"/>
      <c r="J7206" s="93"/>
      <c r="L7206" s="93"/>
      <c r="N7206" s="93"/>
      <c r="P7206" s="93"/>
    </row>
    <row r="7207" spans="2:16">
      <c r="B7207" s="93"/>
      <c r="C7207" s="93"/>
      <c r="D7207" s="93"/>
      <c r="F7207" s="93"/>
      <c r="H7207" s="93"/>
      <c r="J7207" s="93"/>
      <c r="L7207" s="93"/>
      <c r="N7207" s="93"/>
      <c r="P7207" s="93"/>
    </row>
    <row r="7208" spans="2:16">
      <c r="B7208" s="93"/>
      <c r="C7208" s="93"/>
      <c r="D7208" s="93"/>
      <c r="F7208" s="93"/>
      <c r="H7208" s="93"/>
      <c r="J7208" s="93"/>
      <c r="L7208" s="93"/>
      <c r="N7208" s="93"/>
      <c r="P7208" s="93"/>
    </row>
    <row r="7209" spans="2:16">
      <c r="B7209" s="93"/>
      <c r="C7209" s="93"/>
      <c r="D7209" s="93"/>
      <c r="F7209" s="93"/>
      <c r="H7209" s="93"/>
      <c r="J7209" s="93"/>
      <c r="L7209" s="93"/>
      <c r="N7209" s="93"/>
      <c r="P7209" s="93"/>
    </row>
    <row r="7210" spans="2:16">
      <c r="B7210" s="93"/>
      <c r="C7210" s="93"/>
      <c r="D7210" s="93"/>
      <c r="F7210" s="93"/>
      <c r="H7210" s="93"/>
      <c r="J7210" s="93"/>
      <c r="L7210" s="93"/>
      <c r="N7210" s="93"/>
      <c r="P7210" s="93"/>
    </row>
    <row r="7211" spans="2:16">
      <c r="B7211" s="93"/>
      <c r="C7211" s="93"/>
      <c r="D7211" s="93"/>
      <c r="F7211" s="93"/>
      <c r="H7211" s="93"/>
      <c r="J7211" s="93"/>
      <c r="L7211" s="93"/>
      <c r="N7211" s="93"/>
      <c r="P7211" s="93"/>
    </row>
    <row r="7212" spans="2:16">
      <c r="B7212" s="93"/>
      <c r="C7212" s="93"/>
      <c r="D7212" s="93"/>
      <c r="F7212" s="93"/>
      <c r="H7212" s="93"/>
      <c r="J7212" s="93"/>
      <c r="L7212" s="93"/>
      <c r="N7212" s="93"/>
      <c r="P7212" s="93"/>
    </row>
    <row r="7213" spans="2:16">
      <c r="B7213" s="93"/>
      <c r="C7213" s="93"/>
      <c r="D7213" s="93"/>
      <c r="F7213" s="93"/>
      <c r="H7213" s="93"/>
      <c r="J7213" s="93"/>
      <c r="L7213" s="93"/>
      <c r="N7213" s="93"/>
      <c r="P7213" s="93"/>
    </row>
    <row r="7214" spans="2:16">
      <c r="B7214" s="93"/>
      <c r="C7214" s="93"/>
      <c r="D7214" s="93"/>
      <c r="F7214" s="93"/>
      <c r="H7214" s="93"/>
      <c r="J7214" s="93"/>
      <c r="L7214" s="93"/>
      <c r="N7214" s="93"/>
      <c r="P7214" s="93"/>
    </row>
    <row r="7215" spans="2:16">
      <c r="B7215" s="93"/>
      <c r="C7215" s="93"/>
      <c r="D7215" s="93"/>
      <c r="F7215" s="93"/>
      <c r="H7215" s="93"/>
      <c r="J7215" s="93"/>
      <c r="L7215" s="93"/>
      <c r="N7215" s="93"/>
      <c r="P7215" s="93"/>
    </row>
    <row r="7216" spans="2:16">
      <c r="B7216" s="93"/>
      <c r="C7216" s="93"/>
      <c r="D7216" s="93"/>
      <c r="F7216" s="93"/>
      <c r="H7216" s="93"/>
      <c r="J7216" s="93"/>
      <c r="L7216" s="93"/>
      <c r="N7216" s="93"/>
      <c r="P7216" s="93"/>
    </row>
    <row r="7217" spans="2:16">
      <c r="B7217" s="93"/>
      <c r="C7217" s="93"/>
      <c r="D7217" s="93"/>
      <c r="F7217" s="93"/>
      <c r="H7217" s="93"/>
      <c r="J7217" s="93"/>
      <c r="L7217" s="93"/>
      <c r="N7217" s="93"/>
      <c r="P7217" s="93"/>
    </row>
    <row r="7218" spans="2:16">
      <c r="B7218" s="93"/>
      <c r="C7218" s="93"/>
      <c r="D7218" s="93"/>
      <c r="F7218" s="93"/>
      <c r="H7218" s="93"/>
      <c r="J7218" s="93"/>
      <c r="L7218" s="93"/>
      <c r="N7218" s="93"/>
      <c r="P7218" s="93"/>
    </row>
    <row r="7219" spans="2:16">
      <c r="B7219" s="93"/>
      <c r="C7219" s="93"/>
      <c r="D7219" s="93"/>
      <c r="F7219" s="93"/>
      <c r="H7219" s="93"/>
      <c r="J7219" s="93"/>
      <c r="L7219" s="93"/>
      <c r="N7219" s="93"/>
      <c r="P7219" s="93"/>
    </row>
    <row r="7220" spans="2:16">
      <c r="B7220" s="93"/>
      <c r="C7220" s="93"/>
      <c r="D7220" s="93"/>
      <c r="F7220" s="93"/>
      <c r="H7220" s="93"/>
      <c r="J7220" s="93"/>
      <c r="L7220" s="93"/>
      <c r="N7220" s="93"/>
      <c r="P7220" s="93"/>
    </row>
    <row r="7221" spans="2:16">
      <c r="B7221" s="93"/>
      <c r="C7221" s="93"/>
      <c r="D7221" s="93"/>
      <c r="F7221" s="93"/>
      <c r="H7221" s="93"/>
      <c r="J7221" s="93"/>
      <c r="L7221" s="93"/>
      <c r="N7221" s="93"/>
      <c r="P7221" s="93"/>
    </row>
    <row r="7222" spans="2:16">
      <c r="B7222" s="93"/>
      <c r="C7222" s="93"/>
      <c r="D7222" s="93"/>
      <c r="F7222" s="93"/>
      <c r="H7222" s="93"/>
      <c r="J7222" s="93"/>
      <c r="L7222" s="93"/>
      <c r="N7222" s="93"/>
      <c r="P7222" s="93"/>
    </row>
    <row r="7223" spans="2:16">
      <c r="B7223" s="93"/>
      <c r="C7223" s="93"/>
      <c r="D7223" s="93"/>
      <c r="F7223" s="93"/>
      <c r="H7223" s="93"/>
      <c r="J7223" s="93"/>
      <c r="L7223" s="93"/>
      <c r="N7223" s="93"/>
      <c r="P7223" s="93"/>
    </row>
    <row r="7224" spans="2:16">
      <c r="B7224" s="93"/>
      <c r="C7224" s="93"/>
      <c r="D7224" s="93"/>
      <c r="F7224" s="93"/>
      <c r="H7224" s="93"/>
      <c r="J7224" s="93"/>
      <c r="L7224" s="93"/>
      <c r="N7224" s="93"/>
      <c r="P7224" s="93"/>
    </row>
    <row r="7225" spans="2:16">
      <c r="B7225" s="93"/>
      <c r="C7225" s="93"/>
      <c r="D7225" s="93"/>
      <c r="F7225" s="93"/>
      <c r="H7225" s="93"/>
      <c r="J7225" s="93"/>
      <c r="L7225" s="93"/>
      <c r="N7225" s="93"/>
      <c r="P7225" s="93"/>
    </row>
    <row r="7226" spans="2:16">
      <c r="B7226" s="93"/>
      <c r="C7226" s="93"/>
      <c r="D7226" s="93"/>
      <c r="F7226" s="93"/>
      <c r="H7226" s="93"/>
      <c r="J7226" s="93"/>
      <c r="L7226" s="93"/>
      <c r="N7226" s="93"/>
      <c r="P7226" s="93"/>
    </row>
    <row r="7227" spans="2:16">
      <c r="B7227" s="93"/>
      <c r="C7227" s="93"/>
      <c r="D7227" s="93"/>
      <c r="F7227" s="93"/>
      <c r="H7227" s="93"/>
      <c r="J7227" s="93"/>
      <c r="L7227" s="93"/>
      <c r="N7227" s="93"/>
      <c r="P7227" s="93"/>
    </row>
    <row r="7228" spans="2:16">
      <c r="B7228" s="93"/>
      <c r="C7228" s="93"/>
      <c r="D7228" s="93"/>
      <c r="F7228" s="93"/>
      <c r="H7228" s="93"/>
      <c r="J7228" s="93"/>
      <c r="L7228" s="93"/>
      <c r="N7228" s="93"/>
      <c r="P7228" s="93"/>
    </row>
    <row r="7229" spans="2:16">
      <c r="B7229" s="93"/>
      <c r="C7229" s="93"/>
      <c r="D7229" s="93"/>
      <c r="F7229" s="93"/>
      <c r="H7229" s="93"/>
      <c r="J7229" s="93"/>
      <c r="L7229" s="93"/>
      <c r="N7229" s="93"/>
      <c r="P7229" s="93"/>
    </row>
    <row r="7230" spans="2:16">
      <c r="B7230" s="93"/>
      <c r="C7230" s="93"/>
      <c r="D7230" s="93"/>
      <c r="F7230" s="93"/>
      <c r="H7230" s="93"/>
      <c r="J7230" s="93"/>
      <c r="L7230" s="93"/>
      <c r="N7230" s="93"/>
      <c r="P7230" s="93"/>
    </row>
    <row r="7231" spans="2:16">
      <c r="B7231" s="93"/>
      <c r="C7231" s="93"/>
      <c r="D7231" s="93"/>
      <c r="F7231" s="93"/>
      <c r="H7231" s="93"/>
      <c r="J7231" s="93"/>
      <c r="L7231" s="93"/>
      <c r="N7231" s="93"/>
      <c r="P7231" s="93"/>
    </row>
    <row r="7232" spans="2:16">
      <c r="B7232" s="93"/>
      <c r="C7232" s="93"/>
      <c r="D7232" s="93"/>
      <c r="F7232" s="93"/>
      <c r="H7232" s="93"/>
      <c r="J7232" s="93"/>
      <c r="L7232" s="93"/>
      <c r="N7232" s="93"/>
      <c r="P7232" s="93"/>
    </row>
    <row r="7233" spans="2:16">
      <c r="B7233" s="93"/>
      <c r="C7233" s="93"/>
      <c r="D7233" s="93"/>
      <c r="F7233" s="93"/>
      <c r="H7233" s="93"/>
      <c r="J7233" s="93"/>
      <c r="L7233" s="93"/>
      <c r="N7233" s="93"/>
      <c r="P7233" s="93"/>
    </row>
    <row r="7234" spans="2:16">
      <c r="B7234" s="93"/>
      <c r="C7234" s="93"/>
      <c r="D7234" s="93"/>
      <c r="F7234" s="93"/>
      <c r="H7234" s="93"/>
      <c r="J7234" s="93"/>
      <c r="L7234" s="93"/>
      <c r="N7234" s="93"/>
      <c r="P7234" s="93"/>
    </row>
    <row r="7235" spans="2:16">
      <c r="B7235" s="93"/>
      <c r="C7235" s="93"/>
      <c r="D7235" s="93"/>
      <c r="F7235" s="93"/>
      <c r="H7235" s="93"/>
      <c r="J7235" s="93"/>
      <c r="L7235" s="93"/>
      <c r="N7235" s="93"/>
      <c r="P7235" s="93"/>
    </row>
    <row r="7236" spans="2:16">
      <c r="B7236" s="93"/>
      <c r="C7236" s="93"/>
      <c r="D7236" s="93"/>
      <c r="F7236" s="93"/>
      <c r="H7236" s="93"/>
      <c r="J7236" s="93"/>
      <c r="L7236" s="93"/>
      <c r="N7236" s="93"/>
      <c r="P7236" s="93"/>
    </row>
    <row r="7237" spans="2:16">
      <c r="B7237" s="93"/>
      <c r="C7237" s="93"/>
      <c r="D7237" s="93"/>
      <c r="F7237" s="93"/>
      <c r="H7237" s="93"/>
      <c r="J7237" s="93"/>
      <c r="L7237" s="93"/>
      <c r="N7237" s="93"/>
      <c r="P7237" s="93"/>
    </row>
    <row r="7238" spans="2:16">
      <c r="B7238" s="93"/>
      <c r="C7238" s="93"/>
      <c r="D7238" s="93"/>
      <c r="F7238" s="93"/>
      <c r="H7238" s="93"/>
      <c r="J7238" s="93"/>
      <c r="L7238" s="93"/>
      <c r="N7238" s="93"/>
      <c r="P7238" s="93"/>
    </row>
    <row r="7239" spans="2:16">
      <c r="B7239" s="93"/>
      <c r="C7239" s="93"/>
      <c r="D7239" s="93"/>
      <c r="F7239" s="93"/>
      <c r="H7239" s="93"/>
      <c r="J7239" s="93"/>
      <c r="L7239" s="93"/>
      <c r="N7239" s="93"/>
      <c r="P7239" s="93"/>
    </row>
    <row r="7240" spans="2:16">
      <c r="B7240" s="93"/>
      <c r="C7240" s="93"/>
      <c r="D7240" s="93"/>
      <c r="F7240" s="93"/>
      <c r="H7240" s="93"/>
      <c r="J7240" s="93"/>
      <c r="L7240" s="93"/>
      <c r="N7240" s="93"/>
      <c r="P7240" s="93"/>
    </row>
    <row r="7241" spans="2:16">
      <c r="B7241" s="93"/>
      <c r="C7241" s="93"/>
      <c r="D7241" s="93"/>
      <c r="F7241" s="93"/>
      <c r="H7241" s="93"/>
      <c r="J7241" s="93"/>
      <c r="L7241" s="93"/>
      <c r="N7241" s="93"/>
      <c r="P7241" s="93"/>
    </row>
    <row r="7242" spans="2:16">
      <c r="B7242" s="93"/>
      <c r="C7242" s="93"/>
      <c r="D7242" s="93"/>
      <c r="F7242" s="93"/>
      <c r="H7242" s="93"/>
      <c r="J7242" s="93"/>
      <c r="L7242" s="93"/>
      <c r="N7242" s="93"/>
      <c r="P7242" s="93"/>
    </row>
    <row r="7243" spans="2:16">
      <c r="B7243" s="93"/>
      <c r="C7243" s="93"/>
      <c r="D7243" s="93"/>
      <c r="F7243" s="93"/>
      <c r="H7243" s="93"/>
      <c r="J7243" s="93"/>
      <c r="L7243" s="93"/>
      <c r="N7243" s="93"/>
      <c r="P7243" s="93"/>
    </row>
    <row r="7244" spans="2:16">
      <c r="B7244" s="93"/>
      <c r="C7244" s="93"/>
      <c r="D7244" s="93"/>
      <c r="F7244" s="93"/>
      <c r="H7244" s="93"/>
      <c r="J7244" s="93"/>
      <c r="L7244" s="93"/>
      <c r="N7244" s="93"/>
      <c r="P7244" s="93"/>
    </row>
    <row r="7245" spans="2:16">
      <c r="B7245" s="93"/>
      <c r="C7245" s="93"/>
      <c r="D7245" s="93"/>
      <c r="F7245" s="93"/>
      <c r="H7245" s="93"/>
      <c r="J7245" s="93"/>
      <c r="L7245" s="93"/>
      <c r="N7245" s="93"/>
      <c r="P7245" s="93"/>
    </row>
    <row r="7246" spans="2:16">
      <c r="B7246" s="93"/>
      <c r="C7246" s="93"/>
      <c r="D7246" s="93"/>
      <c r="F7246" s="93"/>
      <c r="H7246" s="93"/>
      <c r="J7246" s="93"/>
      <c r="L7246" s="93"/>
      <c r="N7246" s="93"/>
      <c r="P7246" s="93"/>
    </row>
    <row r="7247" spans="2:16">
      <c r="B7247" s="93"/>
      <c r="C7247" s="93"/>
      <c r="D7247" s="93"/>
      <c r="F7247" s="93"/>
      <c r="H7247" s="93"/>
      <c r="J7247" s="93"/>
      <c r="L7247" s="93"/>
      <c r="N7247" s="93"/>
      <c r="P7247" s="93"/>
    </row>
    <row r="7248" spans="2:16">
      <c r="B7248" s="93"/>
      <c r="C7248" s="93"/>
      <c r="D7248" s="93"/>
      <c r="F7248" s="93"/>
      <c r="H7248" s="93"/>
      <c r="J7248" s="93"/>
      <c r="L7248" s="93"/>
      <c r="N7248" s="93"/>
      <c r="P7248" s="93"/>
    </row>
    <row r="7249" spans="2:16">
      <c r="B7249" s="93"/>
      <c r="C7249" s="93"/>
      <c r="D7249" s="93"/>
      <c r="F7249" s="93"/>
      <c r="H7249" s="93"/>
      <c r="J7249" s="93"/>
      <c r="L7249" s="93"/>
      <c r="N7249" s="93"/>
      <c r="P7249" s="93"/>
    </row>
    <row r="7250" spans="2:16">
      <c r="B7250" s="93"/>
      <c r="C7250" s="93"/>
      <c r="D7250" s="93"/>
      <c r="F7250" s="93"/>
      <c r="H7250" s="93"/>
      <c r="J7250" s="93"/>
      <c r="L7250" s="93"/>
      <c r="N7250" s="93"/>
      <c r="P7250" s="93"/>
    </row>
    <row r="7251" spans="2:16">
      <c r="B7251" s="93"/>
      <c r="C7251" s="93"/>
      <c r="D7251" s="93"/>
      <c r="F7251" s="93"/>
      <c r="H7251" s="93"/>
      <c r="J7251" s="93"/>
      <c r="L7251" s="93"/>
      <c r="N7251" s="93"/>
      <c r="P7251" s="93"/>
    </row>
    <row r="7252" spans="2:16">
      <c r="B7252" s="93"/>
      <c r="C7252" s="93"/>
      <c r="D7252" s="93"/>
      <c r="F7252" s="93"/>
      <c r="H7252" s="93"/>
      <c r="J7252" s="93"/>
      <c r="L7252" s="93"/>
      <c r="N7252" s="93"/>
      <c r="P7252" s="93"/>
    </row>
    <row r="7253" spans="2:16">
      <c r="B7253" s="93"/>
      <c r="C7253" s="93"/>
      <c r="D7253" s="93"/>
      <c r="F7253" s="93"/>
      <c r="H7253" s="93"/>
      <c r="J7253" s="93"/>
      <c r="L7253" s="93"/>
      <c r="N7253" s="93"/>
      <c r="P7253" s="93"/>
    </row>
    <row r="7254" spans="2:16">
      <c r="B7254" s="93"/>
      <c r="C7254" s="93"/>
      <c r="D7254" s="93"/>
      <c r="F7254" s="93"/>
      <c r="H7254" s="93"/>
      <c r="J7254" s="93"/>
      <c r="L7254" s="93"/>
      <c r="N7254" s="93"/>
      <c r="P7254" s="93"/>
    </row>
    <row r="7255" spans="2:16">
      <c r="B7255" s="93"/>
      <c r="C7255" s="93"/>
      <c r="D7255" s="93"/>
      <c r="F7255" s="93"/>
      <c r="H7255" s="93"/>
      <c r="J7255" s="93"/>
      <c r="L7255" s="93"/>
      <c r="N7255" s="93"/>
      <c r="P7255" s="93"/>
    </row>
    <row r="7256" spans="2:16">
      <c r="B7256" s="93"/>
      <c r="C7256" s="93"/>
      <c r="D7256" s="93"/>
      <c r="F7256" s="93"/>
      <c r="H7256" s="93"/>
      <c r="J7256" s="93"/>
      <c r="L7256" s="93"/>
      <c r="N7256" s="93"/>
      <c r="P7256" s="93"/>
    </row>
    <row r="7257" spans="2:16">
      <c r="B7257" s="93"/>
      <c r="C7257" s="93"/>
      <c r="D7257" s="93"/>
      <c r="F7257" s="93"/>
      <c r="H7257" s="93"/>
      <c r="J7257" s="93"/>
      <c r="L7257" s="93"/>
      <c r="N7257" s="93"/>
      <c r="P7257" s="93"/>
    </row>
    <row r="7258" spans="2:16">
      <c r="B7258" s="93"/>
      <c r="C7258" s="93"/>
      <c r="D7258" s="93"/>
      <c r="F7258" s="93"/>
      <c r="H7258" s="93"/>
      <c r="J7258" s="93"/>
      <c r="L7258" s="93"/>
      <c r="N7258" s="93"/>
      <c r="P7258" s="93"/>
    </row>
    <row r="7259" spans="2:16">
      <c r="B7259" s="93"/>
      <c r="C7259" s="93"/>
      <c r="D7259" s="93"/>
      <c r="F7259" s="93"/>
      <c r="H7259" s="93"/>
      <c r="J7259" s="93"/>
      <c r="L7259" s="93"/>
      <c r="N7259" s="93"/>
      <c r="P7259" s="93"/>
    </row>
    <row r="7260" spans="2:16">
      <c r="B7260" s="93"/>
      <c r="C7260" s="93"/>
      <c r="D7260" s="93"/>
      <c r="F7260" s="93"/>
      <c r="H7260" s="93"/>
      <c r="J7260" s="93"/>
      <c r="L7260" s="93"/>
      <c r="N7260" s="93"/>
      <c r="P7260" s="93"/>
    </row>
    <row r="7261" spans="2:16">
      <c r="B7261" s="93"/>
      <c r="C7261" s="93"/>
      <c r="D7261" s="93"/>
      <c r="F7261" s="93"/>
      <c r="H7261" s="93"/>
      <c r="J7261" s="93"/>
      <c r="L7261" s="93"/>
      <c r="N7261" s="93"/>
      <c r="P7261" s="93"/>
    </row>
    <row r="7262" spans="2:16">
      <c r="B7262" s="93"/>
      <c r="C7262" s="93"/>
      <c r="D7262" s="93"/>
      <c r="F7262" s="93"/>
      <c r="H7262" s="93"/>
      <c r="J7262" s="93"/>
      <c r="L7262" s="93"/>
      <c r="N7262" s="93"/>
      <c r="P7262" s="93"/>
    </row>
    <row r="7263" spans="2:16">
      <c r="B7263" s="93"/>
      <c r="C7263" s="93"/>
      <c r="D7263" s="93"/>
      <c r="F7263" s="93"/>
      <c r="H7263" s="93"/>
      <c r="J7263" s="93"/>
      <c r="L7263" s="93"/>
      <c r="N7263" s="93"/>
      <c r="P7263" s="93"/>
    </row>
    <row r="7264" spans="2:16">
      <c r="B7264" s="93"/>
      <c r="C7264" s="93"/>
      <c r="D7264" s="93"/>
      <c r="F7264" s="93"/>
      <c r="H7264" s="93"/>
      <c r="J7264" s="93"/>
      <c r="L7264" s="93"/>
      <c r="N7264" s="93"/>
      <c r="P7264" s="93"/>
    </row>
    <row r="7265" spans="2:16">
      <c r="B7265" s="93"/>
      <c r="C7265" s="93"/>
      <c r="D7265" s="93"/>
      <c r="F7265" s="93"/>
      <c r="H7265" s="93"/>
      <c r="J7265" s="93"/>
      <c r="L7265" s="93"/>
      <c r="N7265" s="93"/>
      <c r="P7265" s="93"/>
    </row>
    <row r="7266" spans="2:16">
      <c r="B7266" s="93"/>
      <c r="C7266" s="93"/>
      <c r="D7266" s="93"/>
      <c r="F7266" s="93"/>
      <c r="H7266" s="93"/>
      <c r="J7266" s="93"/>
      <c r="L7266" s="93"/>
      <c r="N7266" s="93"/>
      <c r="P7266" s="93"/>
    </row>
    <row r="7267" spans="2:16">
      <c r="B7267" s="93"/>
      <c r="C7267" s="93"/>
      <c r="D7267" s="93"/>
      <c r="F7267" s="93"/>
      <c r="H7267" s="93"/>
      <c r="J7267" s="93"/>
      <c r="L7267" s="93"/>
      <c r="N7267" s="93"/>
      <c r="P7267" s="93"/>
    </row>
    <row r="7268" spans="2:16">
      <c r="B7268" s="93"/>
      <c r="C7268" s="93"/>
      <c r="D7268" s="93"/>
      <c r="F7268" s="93"/>
      <c r="H7268" s="93"/>
      <c r="J7268" s="93"/>
      <c r="L7268" s="93"/>
      <c r="N7268" s="93"/>
      <c r="P7268" s="93"/>
    </row>
    <row r="7269" spans="2:16">
      <c r="B7269" s="93"/>
      <c r="C7269" s="93"/>
      <c r="D7269" s="93"/>
      <c r="F7269" s="93"/>
      <c r="H7269" s="93"/>
      <c r="J7269" s="93"/>
      <c r="L7269" s="93"/>
      <c r="N7269" s="93"/>
      <c r="P7269" s="93"/>
    </row>
    <row r="7270" spans="2:16">
      <c r="B7270" s="93"/>
      <c r="C7270" s="93"/>
      <c r="D7270" s="93"/>
      <c r="F7270" s="93"/>
      <c r="H7270" s="93"/>
      <c r="J7270" s="93"/>
      <c r="L7270" s="93"/>
      <c r="N7270" s="93"/>
      <c r="P7270" s="93"/>
    </row>
    <row r="7271" spans="2:16">
      <c r="B7271" s="93"/>
      <c r="C7271" s="93"/>
      <c r="D7271" s="93"/>
      <c r="F7271" s="93"/>
      <c r="H7271" s="93"/>
      <c r="J7271" s="93"/>
      <c r="L7271" s="93"/>
      <c r="N7271" s="93"/>
      <c r="P7271" s="93"/>
    </row>
    <row r="7272" spans="2:16">
      <c r="B7272" s="93"/>
      <c r="C7272" s="93"/>
      <c r="D7272" s="93"/>
      <c r="F7272" s="93"/>
      <c r="H7272" s="93"/>
      <c r="J7272" s="93"/>
      <c r="L7272" s="93"/>
      <c r="N7272" s="93"/>
      <c r="P7272" s="93"/>
    </row>
    <row r="7273" spans="2:16">
      <c r="B7273" s="93"/>
      <c r="C7273" s="93"/>
      <c r="D7273" s="93"/>
      <c r="F7273" s="93"/>
      <c r="H7273" s="93"/>
      <c r="J7273" s="93"/>
      <c r="L7273" s="93"/>
      <c r="N7273" s="93"/>
      <c r="P7273" s="93"/>
    </row>
    <row r="7274" spans="2:16">
      <c r="B7274" s="93"/>
      <c r="C7274" s="93"/>
      <c r="D7274" s="93"/>
      <c r="F7274" s="93"/>
      <c r="H7274" s="93"/>
      <c r="J7274" s="93"/>
      <c r="L7274" s="93"/>
      <c r="N7274" s="93"/>
      <c r="P7274" s="93"/>
    </row>
    <row r="7275" spans="2:16">
      <c r="B7275" s="93"/>
      <c r="C7275" s="93"/>
      <c r="D7275" s="93"/>
      <c r="F7275" s="93"/>
      <c r="H7275" s="93"/>
      <c r="J7275" s="93"/>
      <c r="L7275" s="93"/>
      <c r="N7275" s="93"/>
      <c r="P7275" s="93"/>
    </row>
    <row r="7276" spans="2:16">
      <c r="B7276" s="93"/>
      <c r="C7276" s="93"/>
      <c r="D7276" s="93"/>
      <c r="F7276" s="93"/>
      <c r="H7276" s="93"/>
      <c r="J7276" s="93"/>
      <c r="L7276" s="93"/>
      <c r="N7276" s="93"/>
      <c r="P7276" s="93"/>
    </row>
    <row r="7277" spans="2:16">
      <c r="B7277" s="93"/>
      <c r="C7277" s="93"/>
      <c r="D7277" s="93"/>
      <c r="F7277" s="93"/>
      <c r="H7277" s="93"/>
      <c r="J7277" s="93"/>
      <c r="L7277" s="93"/>
      <c r="N7277" s="93"/>
      <c r="P7277" s="93"/>
    </row>
    <row r="7278" spans="2:16">
      <c r="B7278" s="93"/>
      <c r="C7278" s="93"/>
      <c r="D7278" s="93"/>
      <c r="F7278" s="93"/>
      <c r="H7278" s="93"/>
      <c r="J7278" s="93"/>
      <c r="L7278" s="93"/>
      <c r="N7278" s="93"/>
      <c r="P7278" s="93"/>
    </row>
    <row r="7279" spans="2:16">
      <c r="B7279" s="93"/>
      <c r="C7279" s="93"/>
      <c r="D7279" s="93"/>
      <c r="F7279" s="93"/>
      <c r="H7279" s="93"/>
      <c r="J7279" s="93"/>
      <c r="L7279" s="93"/>
      <c r="N7279" s="93"/>
      <c r="P7279" s="93"/>
    </row>
    <row r="7280" spans="2:16">
      <c r="B7280" s="93"/>
      <c r="C7280" s="93"/>
      <c r="D7280" s="93"/>
      <c r="F7280" s="93"/>
      <c r="H7280" s="93"/>
      <c r="J7280" s="93"/>
      <c r="L7280" s="93"/>
      <c r="N7280" s="93"/>
      <c r="P7280" s="93"/>
    </row>
    <row r="7281" spans="2:16">
      <c r="B7281" s="93"/>
      <c r="C7281" s="93"/>
      <c r="D7281" s="93"/>
      <c r="F7281" s="93"/>
      <c r="H7281" s="93"/>
      <c r="J7281" s="93"/>
      <c r="L7281" s="93"/>
      <c r="N7281" s="93"/>
      <c r="P7281" s="93"/>
    </row>
    <row r="7282" spans="2:16">
      <c r="B7282" s="93"/>
      <c r="C7282" s="93"/>
      <c r="D7282" s="93"/>
      <c r="F7282" s="93"/>
      <c r="H7282" s="93"/>
      <c r="J7282" s="93"/>
      <c r="L7282" s="93"/>
      <c r="N7282" s="93"/>
      <c r="P7282" s="93"/>
    </row>
    <row r="7283" spans="2:16">
      <c r="B7283" s="93"/>
      <c r="C7283" s="93"/>
      <c r="D7283" s="93"/>
      <c r="F7283" s="93"/>
      <c r="H7283" s="93"/>
      <c r="J7283" s="93"/>
      <c r="L7283" s="93"/>
      <c r="N7283" s="93"/>
      <c r="P7283" s="93"/>
    </row>
    <row r="7284" spans="2:16">
      <c r="B7284" s="93"/>
      <c r="C7284" s="93"/>
      <c r="D7284" s="93"/>
      <c r="F7284" s="93"/>
      <c r="H7284" s="93"/>
      <c r="J7284" s="93"/>
      <c r="L7284" s="93"/>
      <c r="N7284" s="93"/>
      <c r="P7284" s="93"/>
    </row>
    <row r="7285" spans="2:16">
      <c r="B7285" s="93"/>
      <c r="C7285" s="93"/>
      <c r="D7285" s="93"/>
      <c r="F7285" s="93"/>
      <c r="H7285" s="93"/>
      <c r="J7285" s="93"/>
      <c r="L7285" s="93"/>
      <c r="N7285" s="93"/>
      <c r="P7285" s="93"/>
    </row>
    <row r="7286" spans="2:16">
      <c r="B7286" s="93"/>
      <c r="C7286" s="93"/>
      <c r="D7286" s="93"/>
      <c r="F7286" s="93"/>
      <c r="H7286" s="93"/>
      <c r="J7286" s="93"/>
      <c r="L7286" s="93"/>
      <c r="N7286" s="93"/>
      <c r="P7286" s="93"/>
    </row>
    <row r="7287" spans="2:16">
      <c r="B7287" s="93"/>
      <c r="C7287" s="93"/>
      <c r="D7287" s="93"/>
      <c r="F7287" s="93"/>
      <c r="H7287" s="93"/>
      <c r="J7287" s="93"/>
      <c r="L7287" s="93"/>
      <c r="N7287" s="93"/>
      <c r="P7287" s="93"/>
    </row>
    <row r="7288" spans="2:16">
      <c r="B7288" s="93"/>
      <c r="C7288" s="93"/>
      <c r="D7288" s="93"/>
      <c r="F7288" s="93"/>
      <c r="H7288" s="93"/>
      <c r="J7288" s="93"/>
      <c r="L7288" s="93"/>
      <c r="N7288" s="93"/>
      <c r="P7288" s="93"/>
    </row>
    <row r="7289" spans="2:16">
      <c r="B7289" s="93"/>
      <c r="C7289" s="93"/>
      <c r="D7289" s="93"/>
      <c r="F7289" s="93"/>
      <c r="H7289" s="93"/>
      <c r="J7289" s="93"/>
      <c r="L7289" s="93"/>
      <c r="N7289" s="93"/>
      <c r="P7289" s="93"/>
    </row>
    <row r="7290" spans="2:16">
      <c r="B7290" s="93"/>
      <c r="C7290" s="93"/>
      <c r="D7290" s="93"/>
      <c r="F7290" s="93"/>
      <c r="H7290" s="93"/>
      <c r="J7290" s="93"/>
      <c r="L7290" s="93"/>
      <c r="N7290" s="93"/>
      <c r="P7290" s="93"/>
    </row>
    <row r="7291" spans="2:16">
      <c r="B7291" s="93"/>
      <c r="C7291" s="93"/>
      <c r="D7291" s="93"/>
      <c r="F7291" s="93"/>
      <c r="H7291" s="93"/>
      <c r="J7291" s="93"/>
      <c r="L7291" s="93"/>
      <c r="N7291" s="93"/>
      <c r="P7291" s="93"/>
    </row>
    <row r="7292" spans="2:16">
      <c r="B7292" s="93"/>
      <c r="C7292" s="93"/>
      <c r="D7292" s="93"/>
      <c r="F7292" s="93"/>
      <c r="H7292" s="93"/>
      <c r="J7292" s="93"/>
      <c r="L7292" s="93"/>
      <c r="N7292" s="93"/>
      <c r="P7292" s="93"/>
    </row>
    <row r="7293" spans="2:16">
      <c r="B7293" s="93"/>
      <c r="C7293" s="93"/>
      <c r="D7293" s="93"/>
      <c r="F7293" s="93"/>
      <c r="H7293" s="93"/>
      <c r="J7293" s="93"/>
      <c r="L7293" s="93"/>
      <c r="N7293" s="93"/>
      <c r="P7293" s="93"/>
    </row>
    <row r="7294" spans="2:16">
      <c r="B7294" s="93"/>
      <c r="C7294" s="93"/>
      <c r="D7294" s="93"/>
      <c r="F7294" s="93"/>
      <c r="H7294" s="93"/>
      <c r="J7294" s="93"/>
      <c r="L7294" s="93"/>
      <c r="N7294" s="93"/>
      <c r="P7294" s="93"/>
    </row>
    <row r="7295" spans="2:16">
      <c r="B7295" s="93"/>
      <c r="C7295" s="93"/>
      <c r="D7295" s="93"/>
      <c r="F7295" s="93"/>
      <c r="H7295" s="93"/>
      <c r="J7295" s="93"/>
      <c r="L7295" s="93"/>
      <c r="N7295" s="93"/>
      <c r="P7295" s="93"/>
    </row>
    <row r="7296" spans="2:16">
      <c r="B7296" s="93"/>
      <c r="C7296" s="93"/>
      <c r="D7296" s="93"/>
      <c r="F7296" s="93"/>
      <c r="H7296" s="93"/>
      <c r="J7296" s="93"/>
      <c r="L7296" s="93"/>
      <c r="N7296" s="93"/>
      <c r="P7296" s="93"/>
    </row>
    <row r="7297" spans="2:16">
      <c r="B7297" s="93"/>
      <c r="C7297" s="93"/>
      <c r="D7297" s="93"/>
      <c r="F7297" s="93"/>
      <c r="H7297" s="93"/>
      <c r="J7297" s="93"/>
      <c r="L7297" s="93"/>
      <c r="N7297" s="93"/>
      <c r="P7297" s="93"/>
    </row>
    <row r="7298" spans="2:16">
      <c r="B7298" s="93"/>
      <c r="C7298" s="93"/>
      <c r="D7298" s="93"/>
      <c r="F7298" s="93"/>
      <c r="H7298" s="93"/>
      <c r="J7298" s="93"/>
      <c r="L7298" s="93"/>
      <c r="N7298" s="93"/>
      <c r="P7298" s="93"/>
    </row>
    <row r="7299" spans="2:16">
      <c r="B7299" s="93"/>
      <c r="C7299" s="93"/>
      <c r="D7299" s="93"/>
      <c r="F7299" s="93"/>
      <c r="H7299" s="93"/>
      <c r="J7299" s="93"/>
      <c r="L7299" s="93"/>
      <c r="N7299" s="93"/>
      <c r="P7299" s="93"/>
    </row>
    <row r="7300" spans="2:16">
      <c r="B7300" s="93"/>
      <c r="C7300" s="93"/>
      <c r="D7300" s="93"/>
      <c r="F7300" s="93"/>
      <c r="H7300" s="93"/>
      <c r="J7300" s="93"/>
      <c r="L7300" s="93"/>
      <c r="N7300" s="93"/>
      <c r="P7300" s="93"/>
    </row>
    <row r="7301" spans="2:16">
      <c r="B7301" s="93"/>
      <c r="C7301" s="93"/>
      <c r="D7301" s="93"/>
      <c r="F7301" s="93"/>
      <c r="H7301" s="93"/>
      <c r="J7301" s="93"/>
      <c r="L7301" s="93"/>
      <c r="N7301" s="93"/>
      <c r="P7301" s="93"/>
    </row>
    <row r="7302" spans="2:16">
      <c r="B7302" s="93"/>
      <c r="C7302" s="93"/>
      <c r="D7302" s="93"/>
      <c r="F7302" s="93"/>
      <c r="H7302" s="93"/>
      <c r="J7302" s="93"/>
      <c r="L7302" s="93"/>
      <c r="N7302" s="93"/>
      <c r="P7302" s="93"/>
    </row>
    <row r="7303" spans="2:16">
      <c r="B7303" s="93"/>
      <c r="C7303" s="93"/>
      <c r="D7303" s="93"/>
      <c r="F7303" s="93"/>
      <c r="H7303" s="93"/>
      <c r="J7303" s="93"/>
      <c r="L7303" s="93"/>
      <c r="N7303" s="93"/>
      <c r="P7303" s="93"/>
    </row>
    <row r="7304" spans="2:16">
      <c r="B7304" s="93"/>
      <c r="C7304" s="93"/>
      <c r="D7304" s="93"/>
      <c r="F7304" s="93"/>
      <c r="H7304" s="93"/>
      <c r="J7304" s="93"/>
      <c r="L7304" s="93"/>
      <c r="N7304" s="93"/>
      <c r="P7304" s="93"/>
    </row>
    <row r="7305" spans="2:16">
      <c r="B7305" s="93"/>
      <c r="C7305" s="93"/>
      <c r="D7305" s="93"/>
      <c r="F7305" s="93"/>
      <c r="H7305" s="93"/>
      <c r="J7305" s="93"/>
      <c r="L7305" s="93"/>
      <c r="N7305" s="93"/>
      <c r="P7305" s="93"/>
    </row>
    <row r="7306" spans="2:16">
      <c r="B7306" s="93"/>
      <c r="C7306" s="93"/>
      <c r="D7306" s="93"/>
      <c r="F7306" s="93"/>
      <c r="H7306" s="93"/>
      <c r="J7306" s="93"/>
      <c r="L7306" s="93"/>
      <c r="N7306" s="93"/>
      <c r="P7306" s="93"/>
    </row>
    <row r="7307" spans="2:16">
      <c r="B7307" s="93"/>
      <c r="C7307" s="93"/>
      <c r="D7307" s="93"/>
      <c r="F7307" s="93"/>
      <c r="H7307" s="93"/>
      <c r="J7307" s="93"/>
      <c r="L7307" s="93"/>
      <c r="N7307" s="93"/>
      <c r="P7307" s="93"/>
    </row>
    <row r="7308" spans="2:16">
      <c r="B7308" s="93"/>
      <c r="C7308" s="93"/>
      <c r="D7308" s="93"/>
      <c r="F7308" s="93"/>
      <c r="H7308" s="93"/>
      <c r="J7308" s="93"/>
      <c r="L7308" s="93"/>
      <c r="N7308" s="93"/>
      <c r="P7308" s="93"/>
    </row>
    <row r="7309" spans="2:16">
      <c r="B7309" s="93"/>
      <c r="C7309" s="93"/>
      <c r="D7309" s="93"/>
      <c r="F7309" s="93"/>
      <c r="H7309" s="93"/>
      <c r="J7309" s="93"/>
      <c r="L7309" s="93"/>
      <c r="N7309" s="93"/>
      <c r="P7309" s="93"/>
    </row>
    <row r="7310" spans="2:16">
      <c r="B7310" s="93"/>
      <c r="C7310" s="93"/>
      <c r="D7310" s="93"/>
      <c r="F7310" s="93"/>
      <c r="H7310" s="93"/>
      <c r="J7310" s="93"/>
      <c r="L7310" s="93"/>
      <c r="N7310" s="93"/>
      <c r="P7310" s="93"/>
    </row>
    <row r="7311" spans="2:16">
      <c r="B7311" s="93"/>
      <c r="C7311" s="93"/>
      <c r="D7311" s="93"/>
      <c r="F7311" s="93"/>
      <c r="H7311" s="93"/>
      <c r="J7311" s="93"/>
      <c r="L7311" s="93"/>
      <c r="N7311" s="93"/>
      <c r="P7311" s="93"/>
    </row>
    <row r="7312" spans="2:16">
      <c r="B7312" s="93"/>
      <c r="C7312" s="93"/>
      <c r="D7312" s="93"/>
      <c r="F7312" s="93"/>
      <c r="H7312" s="93"/>
      <c r="J7312" s="93"/>
      <c r="L7312" s="93"/>
      <c r="N7312" s="93"/>
      <c r="P7312" s="93"/>
    </row>
    <row r="7313" spans="2:16">
      <c r="B7313" s="93"/>
      <c r="C7313" s="93"/>
      <c r="D7313" s="93"/>
      <c r="F7313" s="93"/>
      <c r="H7313" s="93"/>
      <c r="J7313" s="93"/>
      <c r="L7313" s="93"/>
      <c r="N7313" s="93"/>
      <c r="P7313" s="93"/>
    </row>
    <row r="7314" spans="2:16">
      <c r="B7314" s="93"/>
      <c r="C7314" s="93"/>
      <c r="D7314" s="93"/>
      <c r="F7314" s="93"/>
      <c r="H7314" s="93"/>
      <c r="J7314" s="93"/>
      <c r="L7314" s="93"/>
      <c r="N7314" s="93"/>
      <c r="P7314" s="93"/>
    </row>
    <row r="7315" spans="2:16">
      <c r="B7315" s="93"/>
      <c r="C7315" s="93"/>
      <c r="D7315" s="93"/>
      <c r="F7315" s="93"/>
      <c r="H7315" s="93"/>
      <c r="J7315" s="93"/>
      <c r="L7315" s="93"/>
      <c r="N7315" s="93"/>
      <c r="P7315" s="93"/>
    </row>
    <row r="7316" spans="2:16">
      <c r="B7316" s="93"/>
      <c r="C7316" s="93"/>
      <c r="D7316" s="93"/>
      <c r="F7316" s="93"/>
      <c r="H7316" s="93"/>
      <c r="J7316" s="93"/>
      <c r="L7316" s="93"/>
      <c r="N7316" s="93"/>
      <c r="P7316" s="93"/>
    </row>
    <row r="7317" spans="2:16">
      <c r="B7317" s="93"/>
      <c r="C7317" s="93"/>
      <c r="D7317" s="93"/>
      <c r="F7317" s="93"/>
      <c r="H7317" s="93"/>
      <c r="J7317" s="93"/>
      <c r="L7317" s="93"/>
      <c r="N7317" s="93"/>
      <c r="P7317" s="93"/>
    </row>
    <row r="7318" spans="2:16">
      <c r="B7318" s="93"/>
      <c r="C7318" s="93"/>
      <c r="D7318" s="93"/>
      <c r="F7318" s="93"/>
      <c r="H7318" s="93"/>
      <c r="J7318" s="93"/>
      <c r="L7318" s="93"/>
      <c r="N7318" s="93"/>
      <c r="P7318" s="93"/>
    </row>
    <row r="7319" spans="2:16">
      <c r="B7319" s="93"/>
      <c r="C7319" s="93"/>
      <c r="D7319" s="93"/>
      <c r="F7319" s="93"/>
      <c r="H7319" s="93"/>
      <c r="J7319" s="93"/>
      <c r="L7319" s="93"/>
      <c r="N7319" s="93"/>
      <c r="P7319" s="93"/>
    </row>
    <row r="7320" spans="2:16">
      <c r="B7320" s="93"/>
      <c r="C7320" s="93"/>
      <c r="D7320" s="93"/>
      <c r="F7320" s="93"/>
      <c r="H7320" s="93"/>
      <c r="J7320" s="93"/>
      <c r="L7320" s="93"/>
      <c r="N7320" s="93"/>
      <c r="P7320" s="93"/>
    </row>
    <row r="7321" spans="2:16">
      <c r="B7321" s="93"/>
      <c r="C7321" s="93"/>
      <c r="D7321" s="93"/>
      <c r="F7321" s="93"/>
      <c r="H7321" s="93"/>
      <c r="J7321" s="93"/>
      <c r="L7321" s="93"/>
      <c r="N7321" s="93"/>
      <c r="P7321" s="93"/>
    </row>
    <row r="7322" spans="2:16">
      <c r="B7322" s="93"/>
      <c r="C7322" s="93"/>
      <c r="D7322" s="93"/>
      <c r="F7322" s="93"/>
      <c r="H7322" s="93"/>
      <c r="J7322" s="93"/>
      <c r="L7322" s="93"/>
      <c r="N7322" s="93"/>
      <c r="P7322" s="93"/>
    </row>
    <row r="7323" spans="2:16">
      <c r="B7323" s="93"/>
      <c r="C7323" s="93"/>
      <c r="D7323" s="93"/>
      <c r="F7323" s="93"/>
      <c r="H7323" s="93"/>
      <c r="J7323" s="93"/>
      <c r="L7323" s="93"/>
      <c r="N7323" s="93"/>
      <c r="P7323" s="93"/>
    </row>
    <row r="7324" spans="2:16">
      <c r="B7324" s="93"/>
      <c r="C7324" s="93"/>
      <c r="D7324" s="93"/>
      <c r="F7324" s="93"/>
      <c r="H7324" s="93"/>
      <c r="J7324" s="93"/>
      <c r="L7324" s="93"/>
      <c r="N7324" s="93"/>
      <c r="P7324" s="93"/>
    </row>
    <row r="7325" spans="2:16">
      <c r="B7325" s="93"/>
      <c r="C7325" s="93"/>
      <c r="D7325" s="93"/>
      <c r="F7325" s="93"/>
      <c r="H7325" s="93"/>
      <c r="J7325" s="93"/>
      <c r="L7325" s="93"/>
      <c r="N7325" s="93"/>
      <c r="P7325" s="93"/>
    </row>
    <row r="7326" spans="2:16">
      <c r="B7326" s="93"/>
      <c r="C7326" s="93"/>
      <c r="D7326" s="93"/>
      <c r="F7326" s="93"/>
      <c r="H7326" s="93"/>
      <c r="J7326" s="93"/>
      <c r="L7326" s="93"/>
      <c r="N7326" s="93"/>
      <c r="P7326" s="93"/>
    </row>
    <row r="7327" spans="2:16">
      <c r="B7327" s="93"/>
      <c r="C7327" s="93"/>
      <c r="D7327" s="93"/>
      <c r="F7327" s="93"/>
      <c r="H7327" s="93"/>
      <c r="J7327" s="93"/>
      <c r="L7327" s="93"/>
      <c r="N7327" s="93"/>
      <c r="P7327" s="93"/>
    </row>
    <row r="7328" spans="2:16">
      <c r="B7328" s="93"/>
      <c r="C7328" s="93"/>
      <c r="D7328" s="93"/>
      <c r="F7328" s="93"/>
      <c r="H7328" s="93"/>
      <c r="J7328" s="93"/>
      <c r="L7328" s="93"/>
      <c r="N7328" s="93"/>
      <c r="P7328" s="93"/>
    </row>
    <row r="7329" spans="2:16">
      <c r="B7329" s="93"/>
      <c r="C7329" s="93"/>
      <c r="D7329" s="93"/>
      <c r="F7329" s="93"/>
      <c r="H7329" s="93"/>
      <c r="J7329" s="93"/>
      <c r="L7329" s="93"/>
      <c r="N7329" s="93"/>
      <c r="P7329" s="93"/>
    </row>
    <row r="7330" spans="2:16">
      <c r="B7330" s="93"/>
      <c r="C7330" s="93"/>
      <c r="D7330" s="93"/>
      <c r="F7330" s="93"/>
      <c r="H7330" s="93"/>
      <c r="J7330" s="93"/>
      <c r="L7330" s="93"/>
      <c r="N7330" s="93"/>
      <c r="P7330" s="93"/>
    </row>
    <row r="7331" spans="2:16">
      <c r="B7331" s="93"/>
      <c r="C7331" s="93"/>
      <c r="D7331" s="93"/>
      <c r="F7331" s="93"/>
      <c r="H7331" s="93"/>
      <c r="J7331" s="93"/>
      <c r="L7331" s="93"/>
      <c r="N7331" s="93"/>
      <c r="P7331" s="93"/>
    </row>
    <row r="7332" spans="2:16">
      <c r="B7332" s="93"/>
      <c r="C7332" s="93"/>
      <c r="D7332" s="93"/>
      <c r="F7332" s="93"/>
      <c r="H7332" s="93"/>
      <c r="J7332" s="93"/>
      <c r="L7332" s="93"/>
      <c r="N7332" s="93"/>
      <c r="P7332" s="93"/>
    </row>
    <row r="7333" spans="2:16">
      <c r="B7333" s="93"/>
      <c r="C7333" s="93"/>
      <c r="D7333" s="93"/>
      <c r="F7333" s="93"/>
      <c r="H7333" s="93"/>
      <c r="J7333" s="93"/>
      <c r="L7333" s="93"/>
      <c r="N7333" s="93"/>
      <c r="P7333" s="93"/>
    </row>
    <row r="7334" spans="2:16">
      <c r="B7334" s="93"/>
      <c r="C7334" s="93"/>
      <c r="D7334" s="93"/>
      <c r="F7334" s="93"/>
      <c r="H7334" s="93"/>
      <c r="J7334" s="93"/>
      <c r="L7334" s="93"/>
      <c r="N7334" s="93"/>
      <c r="P7334" s="93"/>
    </row>
    <row r="7335" spans="2:16">
      <c r="B7335" s="93"/>
      <c r="C7335" s="93"/>
      <c r="D7335" s="93"/>
      <c r="F7335" s="93"/>
      <c r="H7335" s="93"/>
      <c r="J7335" s="93"/>
      <c r="L7335" s="93"/>
      <c r="N7335" s="93"/>
      <c r="P7335" s="93"/>
    </row>
    <row r="7336" spans="2:16">
      <c r="B7336" s="93"/>
      <c r="C7336" s="93"/>
      <c r="D7336" s="93"/>
      <c r="F7336" s="93"/>
      <c r="H7336" s="93"/>
      <c r="J7336" s="93"/>
      <c r="L7336" s="93"/>
      <c r="N7336" s="93"/>
      <c r="P7336" s="93"/>
    </row>
    <row r="7337" spans="2:16">
      <c r="B7337" s="93"/>
      <c r="C7337" s="93"/>
      <c r="D7337" s="93"/>
      <c r="F7337" s="93"/>
      <c r="H7337" s="93"/>
      <c r="J7337" s="93"/>
      <c r="L7337" s="93"/>
      <c r="N7337" s="93"/>
      <c r="P7337" s="93"/>
    </row>
    <row r="7338" spans="2:16">
      <c r="B7338" s="93"/>
      <c r="C7338" s="93"/>
      <c r="D7338" s="93"/>
      <c r="F7338" s="93"/>
      <c r="H7338" s="93"/>
      <c r="J7338" s="93"/>
      <c r="L7338" s="93"/>
      <c r="N7338" s="93"/>
      <c r="P7338" s="93"/>
    </row>
    <row r="7339" spans="2:16">
      <c r="B7339" s="93"/>
      <c r="C7339" s="93"/>
      <c r="D7339" s="93"/>
      <c r="F7339" s="93"/>
      <c r="H7339" s="93"/>
      <c r="J7339" s="93"/>
      <c r="L7339" s="93"/>
      <c r="N7339" s="93"/>
      <c r="P7339" s="93"/>
    </row>
    <row r="7340" spans="2:16">
      <c r="B7340" s="93"/>
      <c r="C7340" s="93"/>
      <c r="D7340" s="93"/>
      <c r="F7340" s="93"/>
      <c r="H7340" s="93"/>
      <c r="J7340" s="93"/>
      <c r="L7340" s="93"/>
      <c r="N7340" s="93"/>
      <c r="P7340" s="93"/>
    </row>
    <row r="7341" spans="2:16">
      <c r="B7341" s="93"/>
      <c r="C7341" s="93"/>
      <c r="D7341" s="93"/>
      <c r="F7341" s="93"/>
      <c r="H7341" s="93"/>
      <c r="J7341" s="93"/>
      <c r="L7341" s="93"/>
      <c r="N7341" s="93"/>
      <c r="P7341" s="93"/>
    </row>
    <row r="7342" spans="2:16">
      <c r="B7342" s="93"/>
      <c r="C7342" s="93"/>
      <c r="D7342" s="93"/>
      <c r="F7342" s="93"/>
      <c r="H7342" s="93"/>
      <c r="J7342" s="93"/>
      <c r="L7342" s="93"/>
      <c r="N7342" s="93"/>
      <c r="P7342" s="93"/>
    </row>
    <row r="7343" spans="2:16">
      <c r="B7343" s="93"/>
      <c r="C7343" s="93"/>
      <c r="D7343" s="93"/>
      <c r="F7343" s="93"/>
      <c r="H7343" s="93"/>
      <c r="J7343" s="93"/>
      <c r="L7343" s="93"/>
      <c r="N7343" s="93"/>
      <c r="P7343" s="93"/>
    </row>
    <row r="7344" spans="2:16">
      <c r="B7344" s="93"/>
      <c r="C7344" s="93"/>
      <c r="D7344" s="93"/>
      <c r="F7344" s="93"/>
      <c r="H7344" s="93"/>
      <c r="J7344" s="93"/>
      <c r="L7344" s="93"/>
      <c r="N7344" s="93"/>
      <c r="P7344" s="93"/>
    </row>
    <row r="7345" spans="2:16">
      <c r="B7345" s="93"/>
      <c r="C7345" s="93"/>
      <c r="D7345" s="93"/>
      <c r="F7345" s="93"/>
      <c r="H7345" s="93"/>
      <c r="J7345" s="93"/>
      <c r="L7345" s="93"/>
      <c r="N7345" s="93"/>
      <c r="P7345" s="93"/>
    </row>
    <row r="7346" spans="2:16">
      <c r="B7346" s="93"/>
      <c r="C7346" s="93"/>
      <c r="D7346" s="93"/>
      <c r="F7346" s="93"/>
      <c r="H7346" s="93"/>
      <c r="J7346" s="93"/>
      <c r="L7346" s="93"/>
      <c r="N7346" s="93"/>
      <c r="P7346" s="93"/>
    </row>
    <row r="7347" spans="2:16">
      <c r="B7347" s="93"/>
      <c r="C7347" s="93"/>
      <c r="D7347" s="93"/>
      <c r="F7347" s="93"/>
      <c r="H7347" s="93"/>
      <c r="J7347" s="93"/>
      <c r="L7347" s="93"/>
      <c r="N7347" s="93"/>
      <c r="P7347" s="93"/>
    </row>
    <row r="7348" spans="2:16">
      <c r="B7348" s="93"/>
      <c r="C7348" s="93"/>
      <c r="D7348" s="93"/>
      <c r="F7348" s="93"/>
      <c r="H7348" s="93"/>
      <c r="J7348" s="93"/>
      <c r="L7348" s="93"/>
      <c r="N7348" s="93"/>
      <c r="P7348" s="93"/>
    </row>
    <row r="7349" spans="2:16">
      <c r="B7349" s="93"/>
      <c r="C7349" s="93"/>
      <c r="D7349" s="93"/>
      <c r="F7349" s="93"/>
      <c r="H7349" s="93"/>
      <c r="J7349" s="93"/>
      <c r="L7349" s="93"/>
      <c r="N7349" s="93"/>
      <c r="P7349" s="93"/>
    </row>
    <row r="7350" spans="2:16">
      <c r="B7350" s="93"/>
      <c r="C7350" s="93"/>
      <c r="D7350" s="93"/>
      <c r="F7350" s="93"/>
      <c r="H7350" s="93"/>
      <c r="J7350" s="93"/>
      <c r="L7350" s="93"/>
      <c r="N7350" s="93"/>
      <c r="P7350" s="93"/>
    </row>
    <row r="7351" spans="2:16">
      <c r="B7351" s="93"/>
      <c r="C7351" s="93"/>
      <c r="D7351" s="93"/>
      <c r="F7351" s="93"/>
      <c r="H7351" s="93"/>
      <c r="J7351" s="93"/>
      <c r="L7351" s="93"/>
      <c r="N7351" s="93"/>
      <c r="P7351" s="93"/>
    </row>
    <row r="7352" spans="2:16">
      <c r="B7352" s="93"/>
      <c r="C7352" s="93"/>
      <c r="D7352" s="93"/>
      <c r="F7352" s="93"/>
      <c r="H7352" s="93"/>
      <c r="J7352" s="93"/>
      <c r="L7352" s="93"/>
      <c r="N7352" s="93"/>
      <c r="P7352" s="93"/>
    </row>
    <row r="7353" spans="2:16">
      <c r="B7353" s="93"/>
      <c r="C7353" s="93"/>
      <c r="D7353" s="93"/>
      <c r="F7353" s="93"/>
      <c r="H7353" s="93"/>
      <c r="J7353" s="93"/>
      <c r="L7353" s="93"/>
      <c r="N7353" s="93"/>
      <c r="P7353" s="93"/>
    </row>
    <row r="7354" spans="2:16">
      <c r="B7354" s="93"/>
      <c r="C7354" s="93"/>
      <c r="D7354" s="93"/>
      <c r="F7354" s="93"/>
      <c r="H7354" s="93"/>
      <c r="J7354" s="93"/>
      <c r="L7354" s="93"/>
      <c r="N7354" s="93"/>
      <c r="P7354" s="93"/>
    </row>
    <row r="7355" spans="2:16">
      <c r="B7355" s="93"/>
      <c r="C7355" s="93"/>
      <c r="D7355" s="93"/>
      <c r="F7355" s="93"/>
      <c r="H7355" s="93"/>
      <c r="J7355" s="93"/>
      <c r="L7355" s="93"/>
      <c r="N7355" s="93"/>
      <c r="P7355" s="93"/>
    </row>
    <row r="7356" spans="2:16">
      <c r="B7356" s="93"/>
      <c r="C7356" s="93"/>
      <c r="D7356" s="93"/>
      <c r="F7356" s="93"/>
      <c r="H7356" s="93"/>
      <c r="J7356" s="93"/>
      <c r="L7356" s="93"/>
      <c r="N7356" s="93"/>
      <c r="P7356" s="93"/>
    </row>
    <row r="7357" spans="2:16">
      <c r="B7357" s="93"/>
      <c r="C7357" s="93"/>
      <c r="D7357" s="93"/>
      <c r="F7357" s="93"/>
      <c r="H7357" s="93"/>
      <c r="J7357" s="93"/>
      <c r="L7357" s="93"/>
      <c r="N7357" s="93"/>
      <c r="P7357" s="93"/>
    </row>
    <row r="7358" spans="2:16">
      <c r="B7358" s="93"/>
      <c r="C7358" s="93"/>
      <c r="D7358" s="93"/>
      <c r="F7358" s="93"/>
      <c r="H7358" s="93"/>
      <c r="J7358" s="93"/>
      <c r="L7358" s="93"/>
      <c r="N7358" s="93"/>
      <c r="P7358" s="93"/>
    </row>
    <row r="7359" spans="2:16">
      <c r="B7359" s="93"/>
      <c r="C7359" s="93"/>
      <c r="D7359" s="93"/>
      <c r="F7359" s="93"/>
      <c r="H7359" s="93"/>
      <c r="J7359" s="93"/>
      <c r="L7359" s="93"/>
      <c r="N7359" s="93"/>
      <c r="P7359" s="93"/>
    </row>
    <row r="7360" spans="2:16">
      <c r="B7360" s="93"/>
      <c r="C7360" s="93"/>
      <c r="D7360" s="93"/>
      <c r="F7360" s="93"/>
      <c r="H7360" s="93"/>
      <c r="J7360" s="93"/>
      <c r="L7360" s="93"/>
      <c r="N7360" s="93"/>
      <c r="P7360" s="93"/>
    </row>
    <row r="7361" spans="2:16">
      <c r="B7361" s="93"/>
      <c r="C7361" s="93"/>
      <c r="D7361" s="93"/>
      <c r="F7361" s="93"/>
      <c r="H7361" s="93"/>
      <c r="J7361" s="93"/>
      <c r="L7361" s="93"/>
      <c r="N7361" s="93"/>
      <c r="P7361" s="93"/>
    </row>
    <row r="7362" spans="2:16">
      <c r="B7362" s="93"/>
      <c r="C7362" s="93"/>
      <c r="D7362" s="93"/>
      <c r="F7362" s="93"/>
      <c r="H7362" s="93"/>
      <c r="J7362" s="93"/>
      <c r="L7362" s="93"/>
      <c r="N7362" s="93"/>
      <c r="P7362" s="93"/>
    </row>
    <row r="7363" spans="2:16">
      <c r="B7363" s="93"/>
      <c r="C7363" s="93"/>
      <c r="D7363" s="93"/>
      <c r="F7363" s="93"/>
      <c r="H7363" s="93"/>
      <c r="J7363" s="93"/>
      <c r="L7363" s="93"/>
      <c r="N7363" s="93"/>
      <c r="P7363" s="93"/>
    </row>
    <row r="7364" spans="2:16">
      <c r="B7364" s="93"/>
      <c r="C7364" s="93"/>
      <c r="D7364" s="93"/>
      <c r="F7364" s="93"/>
      <c r="H7364" s="93"/>
      <c r="J7364" s="93"/>
      <c r="L7364" s="93"/>
      <c r="N7364" s="93"/>
      <c r="P7364" s="93"/>
    </row>
    <row r="7365" spans="2:16">
      <c r="B7365" s="93"/>
      <c r="C7365" s="93"/>
      <c r="D7365" s="93"/>
      <c r="F7365" s="93"/>
      <c r="H7365" s="93"/>
      <c r="J7365" s="93"/>
      <c r="L7365" s="93"/>
      <c r="N7365" s="93"/>
      <c r="P7365" s="93"/>
    </row>
    <row r="7366" spans="2:16">
      <c r="B7366" s="93"/>
      <c r="C7366" s="93"/>
      <c r="D7366" s="93"/>
      <c r="F7366" s="93"/>
      <c r="H7366" s="93"/>
      <c r="J7366" s="93"/>
      <c r="L7366" s="93"/>
      <c r="N7366" s="93"/>
      <c r="P7366" s="93"/>
    </row>
    <row r="7367" spans="2:16">
      <c r="B7367" s="93"/>
      <c r="C7367" s="93"/>
      <c r="D7367" s="93"/>
      <c r="F7367" s="93"/>
      <c r="H7367" s="93"/>
      <c r="J7367" s="93"/>
      <c r="L7367" s="93"/>
      <c r="N7367" s="93"/>
      <c r="P7367" s="93"/>
    </row>
    <row r="7368" spans="2:16">
      <c r="B7368" s="93"/>
      <c r="C7368" s="93"/>
      <c r="D7368" s="93"/>
      <c r="F7368" s="93"/>
      <c r="H7368" s="93"/>
      <c r="J7368" s="93"/>
      <c r="L7368" s="93"/>
      <c r="N7368" s="93"/>
      <c r="P7368" s="93"/>
    </row>
    <row r="7369" spans="2:16">
      <c r="B7369" s="93"/>
      <c r="C7369" s="93"/>
      <c r="D7369" s="93"/>
      <c r="F7369" s="93"/>
      <c r="H7369" s="93"/>
      <c r="J7369" s="93"/>
      <c r="L7369" s="93"/>
      <c r="N7369" s="93"/>
      <c r="P7369" s="93"/>
    </row>
    <row r="7370" spans="2:16">
      <c r="B7370" s="93"/>
      <c r="C7370" s="93"/>
      <c r="D7370" s="93"/>
      <c r="F7370" s="93"/>
      <c r="H7370" s="93"/>
      <c r="J7370" s="93"/>
      <c r="L7370" s="93"/>
      <c r="N7370" s="93"/>
      <c r="P7370" s="93"/>
    </row>
    <row r="7371" spans="2:16">
      <c r="B7371" s="93"/>
      <c r="C7371" s="93"/>
      <c r="D7371" s="93"/>
      <c r="F7371" s="93"/>
      <c r="H7371" s="93"/>
      <c r="J7371" s="93"/>
      <c r="L7371" s="93"/>
      <c r="N7371" s="93"/>
      <c r="P7371" s="93"/>
    </row>
    <row r="7372" spans="2:16">
      <c r="B7372" s="93"/>
      <c r="C7372" s="93"/>
      <c r="D7372" s="93"/>
      <c r="F7372" s="93"/>
      <c r="H7372" s="93"/>
      <c r="J7372" s="93"/>
      <c r="L7372" s="93"/>
      <c r="N7372" s="93"/>
      <c r="P7372" s="93"/>
    </row>
    <row r="7373" spans="2:16">
      <c r="B7373" s="93"/>
      <c r="C7373" s="93"/>
      <c r="D7373" s="93"/>
      <c r="F7373" s="93"/>
      <c r="H7373" s="93"/>
      <c r="J7373" s="93"/>
      <c r="L7373" s="93"/>
      <c r="N7373" s="93"/>
      <c r="P7373" s="93"/>
    </row>
    <row r="7374" spans="2:16">
      <c r="B7374" s="93"/>
      <c r="C7374" s="93"/>
      <c r="D7374" s="93"/>
      <c r="F7374" s="93"/>
      <c r="H7374" s="93"/>
      <c r="J7374" s="93"/>
      <c r="L7374" s="93"/>
      <c r="N7374" s="93"/>
      <c r="P7374" s="93"/>
    </row>
    <row r="7375" spans="2:16">
      <c r="B7375" s="93"/>
      <c r="C7375" s="93"/>
      <c r="D7375" s="93"/>
      <c r="F7375" s="93"/>
      <c r="H7375" s="93"/>
      <c r="J7375" s="93"/>
      <c r="L7375" s="93"/>
      <c r="N7375" s="93"/>
      <c r="P7375" s="93"/>
    </row>
    <row r="7376" spans="2:16">
      <c r="B7376" s="93"/>
      <c r="C7376" s="93"/>
      <c r="D7376" s="93"/>
      <c r="F7376" s="93"/>
      <c r="H7376" s="93"/>
      <c r="J7376" s="93"/>
      <c r="L7376" s="93"/>
      <c r="N7376" s="93"/>
      <c r="P7376" s="93"/>
    </row>
    <row r="7377" spans="2:16">
      <c r="B7377" s="93"/>
      <c r="C7377" s="93"/>
      <c r="D7377" s="93"/>
      <c r="F7377" s="93"/>
      <c r="H7377" s="93"/>
      <c r="J7377" s="93"/>
      <c r="L7377" s="93"/>
      <c r="N7377" s="93"/>
      <c r="P7377" s="93"/>
    </row>
    <row r="7378" spans="2:16">
      <c r="B7378" s="93"/>
      <c r="C7378" s="93"/>
      <c r="D7378" s="93"/>
      <c r="F7378" s="93"/>
      <c r="H7378" s="93"/>
      <c r="J7378" s="93"/>
      <c r="L7378" s="93"/>
      <c r="N7378" s="93"/>
      <c r="P7378" s="93"/>
    </row>
    <row r="7379" spans="2:16">
      <c r="B7379" s="93"/>
      <c r="C7379" s="93"/>
      <c r="D7379" s="93"/>
      <c r="F7379" s="93"/>
      <c r="H7379" s="93"/>
      <c r="J7379" s="93"/>
      <c r="L7379" s="93"/>
      <c r="N7379" s="93"/>
      <c r="P7379" s="93"/>
    </row>
    <row r="7380" spans="2:16">
      <c r="B7380" s="93"/>
      <c r="C7380" s="93"/>
      <c r="D7380" s="93"/>
      <c r="F7380" s="93"/>
      <c r="H7380" s="93"/>
      <c r="J7380" s="93"/>
      <c r="L7380" s="93"/>
      <c r="N7380" s="93"/>
      <c r="P7380" s="93"/>
    </row>
    <row r="7381" spans="2:16">
      <c r="B7381" s="93"/>
      <c r="C7381" s="93"/>
      <c r="D7381" s="93"/>
      <c r="F7381" s="93"/>
      <c r="H7381" s="93"/>
      <c r="J7381" s="93"/>
      <c r="L7381" s="93"/>
      <c r="N7381" s="93"/>
      <c r="P7381" s="93"/>
    </row>
    <row r="7382" spans="2:16">
      <c r="B7382" s="93"/>
      <c r="C7382" s="93"/>
      <c r="D7382" s="93"/>
      <c r="F7382" s="93"/>
      <c r="H7382" s="93"/>
      <c r="J7382" s="93"/>
      <c r="L7382" s="93"/>
      <c r="N7382" s="93"/>
      <c r="P7382" s="93"/>
    </row>
    <row r="7383" spans="2:16">
      <c r="B7383" s="93"/>
      <c r="C7383" s="93"/>
      <c r="D7383" s="93"/>
      <c r="F7383" s="93"/>
      <c r="H7383" s="93"/>
      <c r="J7383" s="93"/>
      <c r="L7383" s="93"/>
      <c r="N7383" s="93"/>
      <c r="P7383" s="93"/>
    </row>
    <row r="7384" spans="2:16">
      <c r="B7384" s="93"/>
      <c r="C7384" s="93"/>
      <c r="D7384" s="93"/>
      <c r="F7384" s="93"/>
      <c r="H7384" s="93"/>
      <c r="J7384" s="93"/>
      <c r="L7384" s="93"/>
      <c r="N7384" s="93"/>
      <c r="P7384" s="93"/>
    </row>
    <row r="7385" spans="2:16">
      <c r="B7385" s="93"/>
      <c r="C7385" s="93"/>
      <c r="D7385" s="93"/>
      <c r="F7385" s="93"/>
      <c r="H7385" s="93"/>
      <c r="J7385" s="93"/>
      <c r="L7385" s="93"/>
      <c r="N7385" s="93"/>
      <c r="P7385" s="93"/>
    </row>
    <row r="7386" spans="2:16">
      <c r="B7386" s="93"/>
      <c r="C7386" s="93"/>
      <c r="D7386" s="93"/>
      <c r="F7386" s="93"/>
      <c r="H7386" s="93"/>
      <c r="J7386" s="93"/>
      <c r="L7386" s="93"/>
      <c r="N7386" s="93"/>
      <c r="P7386" s="93"/>
    </row>
    <row r="7387" spans="2:16">
      <c r="B7387" s="93"/>
      <c r="C7387" s="93"/>
      <c r="D7387" s="93"/>
      <c r="F7387" s="93"/>
      <c r="H7387" s="93"/>
      <c r="J7387" s="93"/>
      <c r="L7387" s="93"/>
      <c r="N7387" s="93"/>
      <c r="P7387" s="93"/>
    </row>
    <row r="7388" spans="2:16">
      <c r="B7388" s="93"/>
      <c r="C7388" s="93"/>
      <c r="D7388" s="93"/>
      <c r="F7388" s="93"/>
      <c r="H7388" s="93"/>
      <c r="J7388" s="93"/>
      <c r="L7388" s="93"/>
      <c r="N7388" s="93"/>
      <c r="P7388" s="93"/>
    </row>
    <row r="7389" spans="2:16">
      <c r="B7389" s="93"/>
      <c r="C7389" s="93"/>
      <c r="D7389" s="93"/>
      <c r="F7389" s="93"/>
      <c r="H7389" s="93"/>
      <c r="J7389" s="93"/>
      <c r="L7389" s="93"/>
      <c r="N7389" s="93"/>
      <c r="P7389" s="93"/>
    </row>
    <row r="7390" spans="2:16">
      <c r="B7390" s="93"/>
      <c r="C7390" s="93"/>
      <c r="D7390" s="93"/>
      <c r="F7390" s="93"/>
      <c r="H7390" s="93"/>
      <c r="J7390" s="93"/>
      <c r="L7390" s="93"/>
      <c r="N7390" s="93"/>
      <c r="P7390" s="93"/>
    </row>
    <row r="7391" spans="2:16">
      <c r="B7391" s="93"/>
      <c r="C7391" s="93"/>
      <c r="D7391" s="93"/>
      <c r="F7391" s="93"/>
      <c r="H7391" s="93"/>
      <c r="J7391" s="93"/>
      <c r="L7391" s="93"/>
      <c r="N7391" s="93"/>
      <c r="P7391" s="93"/>
    </row>
    <row r="7392" spans="2:16">
      <c r="B7392" s="93"/>
      <c r="C7392" s="93"/>
      <c r="D7392" s="93"/>
      <c r="F7392" s="93"/>
      <c r="H7392" s="93"/>
      <c r="J7392" s="93"/>
      <c r="L7392" s="93"/>
      <c r="N7392" s="93"/>
      <c r="P7392" s="93"/>
    </row>
    <row r="7393" spans="2:16">
      <c r="B7393" s="93"/>
      <c r="C7393" s="93"/>
      <c r="D7393" s="93"/>
      <c r="F7393" s="93"/>
      <c r="H7393" s="93"/>
      <c r="J7393" s="93"/>
      <c r="L7393" s="93"/>
      <c r="N7393" s="93"/>
      <c r="P7393" s="93"/>
    </row>
    <row r="7394" spans="2:16">
      <c r="B7394" s="93"/>
      <c r="C7394" s="93"/>
      <c r="D7394" s="93"/>
      <c r="F7394" s="93"/>
      <c r="H7394" s="93"/>
      <c r="J7394" s="93"/>
      <c r="L7394" s="93"/>
      <c r="N7394" s="93"/>
      <c r="P7394" s="93"/>
    </row>
    <row r="7395" spans="2:16">
      <c r="B7395" s="93"/>
      <c r="C7395" s="93"/>
      <c r="D7395" s="93"/>
      <c r="F7395" s="93"/>
      <c r="H7395" s="93"/>
      <c r="J7395" s="93"/>
      <c r="L7395" s="93"/>
      <c r="N7395" s="93"/>
      <c r="P7395" s="93"/>
    </row>
    <row r="7396" spans="2:16">
      <c r="B7396" s="93"/>
      <c r="C7396" s="93"/>
      <c r="D7396" s="93"/>
      <c r="F7396" s="93"/>
      <c r="H7396" s="93"/>
      <c r="J7396" s="93"/>
      <c r="L7396" s="93"/>
      <c r="N7396" s="93"/>
      <c r="P7396" s="93"/>
    </row>
    <row r="7397" spans="2:16">
      <c r="B7397" s="93"/>
      <c r="C7397" s="93"/>
      <c r="D7397" s="93"/>
      <c r="F7397" s="93"/>
      <c r="H7397" s="93"/>
      <c r="J7397" s="93"/>
      <c r="L7397" s="93"/>
      <c r="N7397" s="93"/>
      <c r="P7397" s="93"/>
    </row>
    <row r="7398" spans="2:16">
      <c r="B7398" s="93"/>
      <c r="C7398" s="93"/>
      <c r="D7398" s="93"/>
      <c r="F7398" s="93"/>
      <c r="H7398" s="93"/>
      <c r="J7398" s="93"/>
      <c r="L7398" s="93"/>
      <c r="N7398" s="93"/>
      <c r="P7398" s="93"/>
    </row>
    <row r="7399" spans="2:16">
      <c r="B7399" s="93"/>
      <c r="C7399" s="93"/>
      <c r="D7399" s="93"/>
      <c r="F7399" s="93"/>
      <c r="H7399" s="93"/>
      <c r="J7399" s="93"/>
      <c r="L7399" s="93"/>
      <c r="N7399" s="93"/>
      <c r="P7399" s="93"/>
    </row>
    <row r="7400" spans="2:16">
      <c r="B7400" s="93"/>
      <c r="C7400" s="93"/>
      <c r="D7400" s="93"/>
      <c r="F7400" s="93"/>
      <c r="H7400" s="93"/>
      <c r="J7400" s="93"/>
      <c r="L7400" s="93"/>
      <c r="N7400" s="93"/>
      <c r="P7400" s="93"/>
    </row>
    <row r="7401" spans="2:16">
      <c r="B7401" s="93"/>
      <c r="C7401" s="93"/>
      <c r="D7401" s="93"/>
      <c r="F7401" s="93"/>
      <c r="H7401" s="93"/>
      <c r="J7401" s="93"/>
      <c r="L7401" s="93"/>
      <c r="N7401" s="93"/>
      <c r="P7401" s="93"/>
    </row>
    <row r="7402" spans="2:16">
      <c r="B7402" s="93"/>
      <c r="C7402" s="93"/>
      <c r="D7402" s="93"/>
      <c r="F7402" s="93"/>
      <c r="H7402" s="93"/>
      <c r="J7402" s="93"/>
      <c r="L7402" s="93"/>
      <c r="N7402" s="93"/>
      <c r="P7402" s="93"/>
    </row>
    <row r="7403" spans="2:16">
      <c r="B7403" s="93"/>
      <c r="C7403" s="93"/>
      <c r="D7403" s="93"/>
      <c r="F7403" s="93"/>
      <c r="H7403" s="93"/>
      <c r="J7403" s="93"/>
      <c r="L7403" s="93"/>
      <c r="N7403" s="93"/>
      <c r="P7403" s="93"/>
    </row>
    <row r="7404" spans="2:16">
      <c r="B7404" s="93"/>
      <c r="C7404" s="93"/>
      <c r="D7404" s="93"/>
      <c r="F7404" s="93"/>
      <c r="H7404" s="93"/>
      <c r="J7404" s="93"/>
      <c r="L7404" s="93"/>
      <c r="N7404" s="93"/>
      <c r="P7404" s="93"/>
    </row>
    <row r="7405" spans="2:16">
      <c r="B7405" s="93"/>
      <c r="C7405" s="93"/>
      <c r="D7405" s="93"/>
      <c r="F7405" s="93"/>
      <c r="H7405" s="93"/>
      <c r="J7405" s="93"/>
      <c r="L7405" s="93"/>
      <c r="N7405" s="93"/>
      <c r="P7405" s="93"/>
    </row>
    <row r="7406" spans="2:16">
      <c r="B7406" s="93"/>
      <c r="C7406" s="93"/>
      <c r="D7406" s="93"/>
      <c r="F7406" s="93"/>
      <c r="H7406" s="93"/>
      <c r="J7406" s="93"/>
      <c r="L7406" s="93"/>
      <c r="N7406" s="93"/>
      <c r="P7406" s="93"/>
    </row>
    <row r="7407" spans="2:16">
      <c r="B7407" s="93"/>
      <c r="C7407" s="93"/>
      <c r="D7407" s="93"/>
      <c r="F7407" s="93"/>
      <c r="H7407" s="93"/>
      <c r="J7407" s="93"/>
      <c r="L7407" s="93"/>
      <c r="N7407" s="93"/>
      <c r="P7407" s="93"/>
    </row>
    <row r="7408" spans="2:16">
      <c r="B7408" s="93"/>
      <c r="C7408" s="93"/>
      <c r="D7408" s="93"/>
      <c r="F7408" s="93"/>
      <c r="H7408" s="93"/>
      <c r="J7408" s="93"/>
      <c r="L7408" s="93"/>
      <c r="N7408" s="93"/>
      <c r="P7408" s="93"/>
    </row>
    <row r="7409" spans="2:16">
      <c r="B7409" s="93"/>
      <c r="C7409" s="93"/>
      <c r="D7409" s="93"/>
      <c r="F7409" s="93"/>
      <c r="H7409" s="93"/>
      <c r="J7409" s="93"/>
      <c r="L7409" s="93"/>
      <c r="N7409" s="93"/>
      <c r="P7409" s="93"/>
    </row>
    <row r="7410" spans="2:16">
      <c r="B7410" s="93"/>
      <c r="C7410" s="93"/>
      <c r="D7410" s="93"/>
      <c r="F7410" s="93"/>
      <c r="H7410" s="93"/>
      <c r="J7410" s="93"/>
      <c r="L7410" s="93"/>
      <c r="N7410" s="93"/>
      <c r="P7410" s="93"/>
    </row>
    <row r="7411" spans="2:16">
      <c r="B7411" s="93"/>
      <c r="C7411" s="93"/>
      <c r="D7411" s="93"/>
      <c r="F7411" s="93"/>
      <c r="H7411" s="93"/>
      <c r="J7411" s="93"/>
      <c r="L7411" s="93"/>
      <c r="N7411" s="93"/>
      <c r="P7411" s="93"/>
    </row>
    <row r="7412" spans="2:16">
      <c r="B7412" s="93"/>
      <c r="C7412" s="93"/>
      <c r="D7412" s="93"/>
      <c r="F7412" s="93"/>
      <c r="H7412" s="93"/>
      <c r="J7412" s="93"/>
      <c r="L7412" s="93"/>
      <c r="N7412" s="93"/>
      <c r="P7412" s="93"/>
    </row>
    <row r="7413" spans="2:16">
      <c r="B7413" s="93"/>
      <c r="C7413" s="93"/>
      <c r="D7413" s="93"/>
      <c r="F7413" s="93"/>
      <c r="H7413" s="93"/>
      <c r="J7413" s="93"/>
      <c r="L7413" s="93"/>
      <c r="N7413" s="93"/>
      <c r="P7413" s="93"/>
    </row>
    <row r="7414" spans="2:16">
      <c r="B7414" s="93"/>
      <c r="C7414" s="93"/>
      <c r="D7414" s="93"/>
      <c r="F7414" s="93"/>
      <c r="H7414" s="93"/>
      <c r="J7414" s="93"/>
      <c r="L7414" s="93"/>
      <c r="N7414" s="93"/>
      <c r="P7414" s="93"/>
    </row>
    <row r="7415" spans="2:16">
      <c r="B7415" s="93"/>
      <c r="C7415" s="93"/>
      <c r="D7415" s="93"/>
      <c r="F7415" s="93"/>
      <c r="H7415" s="93"/>
      <c r="J7415" s="93"/>
      <c r="L7415" s="93"/>
      <c r="N7415" s="93"/>
      <c r="P7415" s="93"/>
    </row>
    <row r="7416" spans="2:16">
      <c r="B7416" s="93"/>
      <c r="C7416" s="93"/>
      <c r="D7416" s="93"/>
      <c r="F7416" s="93"/>
      <c r="H7416" s="93"/>
      <c r="J7416" s="93"/>
      <c r="L7416" s="93"/>
      <c r="N7416" s="93"/>
      <c r="P7416" s="93"/>
    </row>
    <row r="7417" spans="2:16">
      <c r="B7417" s="93"/>
      <c r="C7417" s="93"/>
      <c r="D7417" s="93"/>
      <c r="F7417" s="93"/>
      <c r="H7417" s="93"/>
      <c r="J7417" s="93"/>
      <c r="L7417" s="93"/>
      <c r="N7417" s="93"/>
      <c r="P7417" s="93"/>
    </row>
    <row r="7418" spans="2:16">
      <c r="B7418" s="93"/>
      <c r="C7418" s="93"/>
      <c r="D7418" s="93"/>
      <c r="F7418" s="93"/>
      <c r="H7418" s="93"/>
      <c r="J7418" s="93"/>
      <c r="L7418" s="93"/>
      <c r="N7418" s="93"/>
      <c r="P7418" s="93"/>
    </row>
    <row r="7419" spans="2:16">
      <c r="B7419" s="93"/>
      <c r="C7419" s="93"/>
      <c r="D7419" s="93"/>
      <c r="F7419" s="93"/>
      <c r="H7419" s="93"/>
      <c r="J7419" s="93"/>
      <c r="L7419" s="93"/>
      <c r="N7419" s="93"/>
      <c r="P7419" s="93"/>
    </row>
    <row r="7420" spans="2:16">
      <c r="B7420" s="93"/>
      <c r="C7420" s="93"/>
      <c r="D7420" s="93"/>
      <c r="F7420" s="93"/>
      <c r="H7420" s="93"/>
      <c r="J7420" s="93"/>
      <c r="L7420" s="93"/>
      <c r="N7420" s="93"/>
      <c r="P7420" s="93"/>
    </row>
    <row r="7421" spans="2:16">
      <c r="B7421" s="93"/>
      <c r="C7421" s="93"/>
      <c r="D7421" s="93"/>
      <c r="F7421" s="93"/>
      <c r="H7421" s="93"/>
      <c r="J7421" s="93"/>
      <c r="L7421" s="93"/>
      <c r="N7421" s="93"/>
      <c r="P7421" s="93"/>
    </row>
    <row r="7422" spans="2:16">
      <c r="B7422" s="93"/>
      <c r="C7422" s="93"/>
      <c r="D7422" s="93"/>
      <c r="F7422" s="93"/>
      <c r="H7422" s="93"/>
      <c r="J7422" s="93"/>
      <c r="L7422" s="93"/>
      <c r="N7422" s="93"/>
      <c r="P7422" s="93"/>
    </row>
    <row r="7423" spans="2:16">
      <c r="B7423" s="93"/>
      <c r="C7423" s="93"/>
      <c r="D7423" s="93"/>
      <c r="F7423" s="93"/>
      <c r="H7423" s="93"/>
      <c r="J7423" s="93"/>
      <c r="L7423" s="93"/>
      <c r="N7423" s="93"/>
      <c r="P7423" s="93"/>
    </row>
    <row r="7424" spans="2:16">
      <c r="B7424" s="93"/>
      <c r="C7424" s="93"/>
      <c r="D7424" s="93"/>
      <c r="F7424" s="93"/>
      <c r="H7424" s="93"/>
      <c r="J7424" s="93"/>
      <c r="L7424" s="93"/>
      <c r="N7424" s="93"/>
      <c r="P7424" s="93"/>
    </row>
    <row r="7425" spans="2:16">
      <c r="B7425" s="93"/>
      <c r="C7425" s="93"/>
      <c r="D7425" s="93"/>
      <c r="F7425" s="93"/>
      <c r="H7425" s="93"/>
      <c r="J7425" s="93"/>
      <c r="L7425" s="93"/>
      <c r="N7425" s="93"/>
      <c r="P7425" s="93"/>
    </row>
    <row r="7426" spans="2:16">
      <c r="B7426" s="93"/>
      <c r="C7426" s="93"/>
      <c r="D7426" s="93"/>
      <c r="F7426" s="93"/>
      <c r="H7426" s="93"/>
      <c r="J7426" s="93"/>
      <c r="L7426" s="93"/>
      <c r="N7426" s="93"/>
      <c r="P7426" s="93"/>
    </row>
    <row r="7427" spans="2:16">
      <c r="B7427" s="93"/>
      <c r="C7427" s="93"/>
      <c r="D7427" s="93"/>
      <c r="F7427" s="93"/>
      <c r="H7427" s="93"/>
      <c r="J7427" s="93"/>
      <c r="L7427" s="93"/>
      <c r="N7427" s="93"/>
      <c r="P7427" s="93"/>
    </row>
    <row r="7428" spans="2:16">
      <c r="B7428" s="93"/>
      <c r="C7428" s="93"/>
      <c r="D7428" s="93"/>
      <c r="F7428" s="93"/>
      <c r="H7428" s="93"/>
      <c r="J7428" s="93"/>
      <c r="L7428" s="93"/>
      <c r="N7428" s="93"/>
      <c r="P7428" s="93"/>
    </row>
    <row r="7429" spans="2:16">
      <c r="B7429" s="93"/>
      <c r="C7429" s="93"/>
      <c r="D7429" s="93"/>
      <c r="F7429" s="93"/>
      <c r="H7429" s="93"/>
      <c r="J7429" s="93"/>
      <c r="L7429" s="93"/>
      <c r="N7429" s="93"/>
      <c r="P7429" s="93"/>
    </row>
    <row r="7430" spans="2:16">
      <c r="B7430" s="93"/>
      <c r="C7430" s="93"/>
      <c r="D7430" s="93"/>
      <c r="F7430" s="93"/>
      <c r="H7430" s="93"/>
      <c r="J7430" s="93"/>
      <c r="L7430" s="93"/>
      <c r="N7430" s="93"/>
      <c r="P7430" s="93"/>
    </row>
    <row r="7431" spans="2:16">
      <c r="B7431" s="93"/>
      <c r="C7431" s="93"/>
      <c r="D7431" s="93"/>
      <c r="F7431" s="93"/>
      <c r="H7431" s="93"/>
      <c r="J7431" s="93"/>
      <c r="L7431" s="93"/>
      <c r="N7431" s="93"/>
      <c r="P7431" s="93"/>
    </row>
    <row r="7432" spans="2:16">
      <c r="B7432" s="93"/>
      <c r="C7432" s="93"/>
      <c r="D7432" s="93"/>
      <c r="F7432" s="93"/>
      <c r="H7432" s="93"/>
      <c r="J7432" s="93"/>
      <c r="L7432" s="93"/>
      <c r="N7432" s="93"/>
      <c r="P7432" s="93"/>
    </row>
    <row r="7433" spans="2:16">
      <c r="B7433" s="93"/>
      <c r="C7433" s="93"/>
      <c r="D7433" s="93"/>
      <c r="F7433" s="93"/>
      <c r="H7433" s="93"/>
      <c r="J7433" s="93"/>
      <c r="L7433" s="93"/>
      <c r="N7433" s="93"/>
      <c r="P7433" s="93"/>
    </row>
    <row r="7434" spans="2:16">
      <c r="B7434" s="93"/>
      <c r="C7434" s="93"/>
      <c r="D7434" s="93"/>
      <c r="F7434" s="93"/>
      <c r="H7434" s="93"/>
      <c r="J7434" s="93"/>
      <c r="L7434" s="93"/>
      <c r="N7434" s="93"/>
      <c r="P7434" s="93"/>
    </row>
    <row r="7435" spans="2:16">
      <c r="B7435" s="93"/>
      <c r="C7435" s="93"/>
      <c r="D7435" s="93"/>
      <c r="F7435" s="93"/>
      <c r="H7435" s="93"/>
      <c r="J7435" s="93"/>
      <c r="L7435" s="93"/>
      <c r="N7435" s="93"/>
      <c r="P7435" s="93"/>
    </row>
    <row r="7436" spans="2:16">
      <c r="B7436" s="93"/>
      <c r="C7436" s="93"/>
      <c r="D7436" s="93"/>
      <c r="F7436" s="93"/>
      <c r="H7436" s="93"/>
      <c r="J7436" s="93"/>
      <c r="L7436" s="93"/>
      <c r="N7436" s="93"/>
      <c r="P7436" s="93"/>
    </row>
    <row r="7437" spans="2:16">
      <c r="B7437" s="93"/>
      <c r="C7437" s="93"/>
      <c r="D7437" s="93"/>
      <c r="F7437" s="93"/>
      <c r="H7437" s="93"/>
      <c r="J7437" s="93"/>
      <c r="L7437" s="93"/>
      <c r="N7437" s="93"/>
      <c r="P7437" s="93"/>
    </row>
    <row r="7438" spans="2:16">
      <c r="B7438" s="93"/>
      <c r="C7438" s="93"/>
      <c r="D7438" s="93"/>
      <c r="F7438" s="93"/>
      <c r="H7438" s="93"/>
      <c r="J7438" s="93"/>
      <c r="L7438" s="93"/>
      <c r="N7438" s="93"/>
      <c r="P7438" s="93"/>
    </row>
    <row r="7439" spans="2:16">
      <c r="B7439" s="93"/>
      <c r="C7439" s="93"/>
      <c r="D7439" s="93"/>
      <c r="F7439" s="93"/>
      <c r="H7439" s="93"/>
      <c r="J7439" s="93"/>
      <c r="L7439" s="93"/>
      <c r="N7439" s="93"/>
      <c r="P7439" s="93"/>
    </row>
    <row r="7440" spans="2:16">
      <c r="B7440" s="93"/>
      <c r="C7440" s="93"/>
      <c r="D7440" s="93"/>
      <c r="F7440" s="93"/>
      <c r="H7440" s="93"/>
      <c r="J7440" s="93"/>
      <c r="L7440" s="93"/>
      <c r="N7440" s="93"/>
      <c r="P7440" s="93"/>
    </row>
    <row r="7441" spans="2:16">
      <c r="B7441" s="93"/>
      <c r="C7441" s="93"/>
      <c r="D7441" s="93"/>
      <c r="F7441" s="93"/>
      <c r="H7441" s="93"/>
      <c r="J7441" s="93"/>
      <c r="L7441" s="93"/>
      <c r="N7441" s="93"/>
      <c r="P7441" s="93"/>
    </row>
    <row r="7442" spans="2:16">
      <c r="B7442" s="93"/>
      <c r="C7442" s="93"/>
      <c r="D7442" s="93"/>
      <c r="F7442" s="93"/>
      <c r="H7442" s="93"/>
      <c r="J7442" s="93"/>
      <c r="L7442" s="93"/>
      <c r="N7442" s="93"/>
      <c r="P7442" s="93"/>
    </row>
    <row r="7443" spans="2:16">
      <c r="B7443" s="93"/>
      <c r="C7443" s="93"/>
      <c r="D7443" s="93"/>
      <c r="F7443" s="93"/>
      <c r="H7443" s="93"/>
      <c r="J7443" s="93"/>
      <c r="L7443" s="93"/>
      <c r="N7443" s="93"/>
      <c r="P7443" s="93"/>
    </row>
    <row r="7444" spans="2:16">
      <c r="B7444" s="93"/>
      <c r="C7444" s="93"/>
      <c r="D7444" s="93"/>
      <c r="F7444" s="93"/>
      <c r="H7444" s="93"/>
      <c r="J7444" s="93"/>
      <c r="L7444" s="93"/>
      <c r="N7444" s="93"/>
      <c r="P7444" s="93"/>
    </row>
    <row r="7445" spans="2:16">
      <c r="B7445" s="93"/>
      <c r="C7445" s="93"/>
      <c r="D7445" s="93"/>
      <c r="F7445" s="93"/>
      <c r="H7445" s="93"/>
      <c r="J7445" s="93"/>
      <c r="L7445" s="93"/>
      <c r="N7445" s="93"/>
      <c r="P7445" s="93"/>
    </row>
    <row r="7446" spans="2:16">
      <c r="B7446" s="93"/>
      <c r="C7446" s="93"/>
      <c r="D7446" s="93"/>
      <c r="F7446" s="93"/>
      <c r="H7446" s="93"/>
      <c r="J7446" s="93"/>
      <c r="L7446" s="93"/>
      <c r="N7446" s="93"/>
      <c r="P7446" s="93"/>
    </row>
    <row r="7447" spans="2:16">
      <c r="B7447" s="93"/>
      <c r="C7447" s="93"/>
      <c r="D7447" s="93"/>
      <c r="F7447" s="93"/>
      <c r="H7447" s="93"/>
      <c r="J7447" s="93"/>
      <c r="L7447" s="93"/>
      <c r="N7447" s="93"/>
      <c r="P7447" s="93"/>
    </row>
    <row r="7448" spans="2:16">
      <c r="B7448" s="93"/>
      <c r="C7448" s="93"/>
      <c r="D7448" s="93"/>
      <c r="F7448" s="93"/>
      <c r="H7448" s="93"/>
      <c r="J7448" s="93"/>
      <c r="L7448" s="93"/>
      <c r="N7448" s="93"/>
      <c r="P7448" s="93"/>
    </row>
    <row r="7449" spans="2:16">
      <c r="B7449" s="93"/>
      <c r="C7449" s="93"/>
      <c r="D7449" s="93"/>
      <c r="F7449" s="93"/>
      <c r="H7449" s="93"/>
      <c r="J7449" s="93"/>
      <c r="L7449" s="93"/>
      <c r="N7449" s="93"/>
      <c r="P7449" s="93"/>
    </row>
    <row r="7450" spans="2:16">
      <c r="B7450" s="93"/>
      <c r="C7450" s="93"/>
      <c r="D7450" s="93"/>
      <c r="F7450" s="93"/>
      <c r="H7450" s="93"/>
      <c r="J7450" s="93"/>
      <c r="L7450" s="93"/>
      <c r="N7450" s="93"/>
      <c r="P7450" s="93"/>
    </row>
    <row r="7451" spans="2:16">
      <c r="B7451" s="93"/>
      <c r="C7451" s="93"/>
      <c r="D7451" s="93"/>
      <c r="F7451" s="93"/>
      <c r="H7451" s="93"/>
      <c r="J7451" s="93"/>
      <c r="L7451" s="93"/>
      <c r="N7451" s="93"/>
      <c r="P7451" s="93"/>
    </row>
    <row r="7452" spans="2:16">
      <c r="B7452" s="93"/>
      <c r="C7452" s="93"/>
      <c r="D7452" s="93"/>
      <c r="F7452" s="93"/>
      <c r="H7452" s="93"/>
      <c r="J7452" s="93"/>
      <c r="L7452" s="93"/>
      <c r="N7452" s="93"/>
      <c r="P7452" s="93"/>
    </row>
    <row r="7453" spans="2:16">
      <c r="B7453" s="93"/>
      <c r="C7453" s="93"/>
      <c r="D7453" s="93"/>
      <c r="F7453" s="93"/>
      <c r="H7453" s="93"/>
      <c r="J7453" s="93"/>
      <c r="L7453" s="93"/>
      <c r="N7453" s="93"/>
      <c r="P7453" s="93"/>
    </row>
    <row r="7454" spans="2:16">
      <c r="B7454" s="93"/>
      <c r="C7454" s="93"/>
      <c r="D7454" s="93"/>
      <c r="F7454" s="93"/>
      <c r="H7454" s="93"/>
      <c r="J7454" s="93"/>
      <c r="L7454" s="93"/>
      <c r="N7454" s="93"/>
      <c r="P7454" s="93"/>
    </row>
    <row r="7455" spans="2:16">
      <c r="B7455" s="93"/>
      <c r="C7455" s="93"/>
      <c r="D7455" s="93"/>
      <c r="F7455" s="93"/>
      <c r="H7455" s="93"/>
      <c r="J7455" s="93"/>
      <c r="L7455" s="93"/>
      <c r="N7455" s="93"/>
      <c r="P7455" s="93"/>
    </row>
    <row r="7456" spans="2:16">
      <c r="B7456" s="93"/>
      <c r="C7456" s="93"/>
      <c r="D7456" s="93"/>
      <c r="F7456" s="93"/>
      <c r="H7456" s="93"/>
      <c r="J7456" s="93"/>
      <c r="L7456" s="93"/>
      <c r="N7456" s="93"/>
      <c r="P7456" s="93"/>
    </row>
    <row r="7457" spans="2:16">
      <c r="B7457" s="93"/>
      <c r="C7457" s="93"/>
      <c r="D7457" s="93"/>
      <c r="F7457" s="93"/>
      <c r="H7457" s="93"/>
      <c r="J7457" s="93"/>
      <c r="L7457" s="93"/>
      <c r="N7457" s="93"/>
      <c r="P7457" s="93"/>
    </row>
    <row r="7458" spans="2:16">
      <c r="B7458" s="93"/>
      <c r="C7458" s="93"/>
      <c r="D7458" s="93"/>
      <c r="F7458" s="93"/>
      <c r="H7458" s="93"/>
      <c r="J7458" s="93"/>
      <c r="L7458" s="93"/>
      <c r="N7458" s="93"/>
      <c r="P7458" s="93"/>
    </row>
    <row r="7459" spans="2:16">
      <c r="B7459" s="93"/>
      <c r="C7459" s="93"/>
      <c r="D7459" s="93"/>
      <c r="F7459" s="93"/>
      <c r="H7459" s="93"/>
      <c r="J7459" s="93"/>
      <c r="L7459" s="93"/>
      <c r="N7459" s="93"/>
      <c r="P7459" s="93"/>
    </row>
    <row r="7460" spans="2:16">
      <c r="B7460" s="93"/>
      <c r="C7460" s="93"/>
      <c r="D7460" s="93"/>
      <c r="F7460" s="93"/>
      <c r="H7460" s="93"/>
      <c r="J7460" s="93"/>
      <c r="L7460" s="93"/>
      <c r="N7460" s="93"/>
      <c r="P7460" s="93"/>
    </row>
    <row r="7461" spans="2:16">
      <c r="B7461" s="93"/>
      <c r="C7461" s="93"/>
      <c r="D7461" s="93"/>
      <c r="F7461" s="93"/>
      <c r="H7461" s="93"/>
      <c r="J7461" s="93"/>
      <c r="L7461" s="93"/>
      <c r="N7461" s="93"/>
      <c r="P7461" s="93"/>
    </row>
    <row r="7462" spans="2:16">
      <c r="B7462" s="93"/>
      <c r="C7462" s="93"/>
      <c r="D7462" s="93"/>
      <c r="F7462" s="93"/>
      <c r="H7462" s="93"/>
      <c r="J7462" s="93"/>
      <c r="L7462" s="93"/>
      <c r="N7462" s="93"/>
      <c r="P7462" s="93"/>
    </row>
    <row r="7463" spans="2:16">
      <c r="B7463" s="93"/>
      <c r="C7463" s="93"/>
      <c r="D7463" s="93"/>
      <c r="F7463" s="93"/>
      <c r="H7463" s="93"/>
      <c r="J7463" s="93"/>
      <c r="L7463" s="93"/>
      <c r="N7463" s="93"/>
      <c r="P7463" s="93"/>
    </row>
    <row r="7464" spans="2:16">
      <c r="B7464" s="93"/>
      <c r="C7464" s="93"/>
      <c r="D7464" s="93"/>
      <c r="F7464" s="93"/>
      <c r="H7464" s="93"/>
      <c r="J7464" s="93"/>
      <c r="L7464" s="93"/>
      <c r="N7464" s="93"/>
      <c r="P7464" s="93"/>
    </row>
    <row r="7465" spans="2:16">
      <c r="B7465" s="93"/>
      <c r="C7465" s="93"/>
      <c r="D7465" s="93"/>
      <c r="F7465" s="93"/>
      <c r="H7465" s="93"/>
      <c r="J7465" s="93"/>
      <c r="L7465" s="93"/>
      <c r="N7465" s="93"/>
      <c r="P7465" s="93"/>
    </row>
    <row r="7466" spans="2:16">
      <c r="B7466" s="93"/>
      <c r="C7466" s="93"/>
      <c r="D7466" s="93"/>
      <c r="F7466" s="93"/>
      <c r="H7466" s="93"/>
      <c r="J7466" s="93"/>
      <c r="L7466" s="93"/>
      <c r="N7466" s="93"/>
      <c r="P7466" s="93"/>
    </row>
    <row r="7467" spans="2:16">
      <c r="B7467" s="93"/>
      <c r="C7467" s="93"/>
      <c r="D7467" s="93"/>
      <c r="F7467" s="93"/>
      <c r="H7467" s="93"/>
      <c r="J7467" s="93"/>
      <c r="L7467" s="93"/>
      <c r="N7467" s="93"/>
      <c r="P7467" s="93"/>
    </row>
    <row r="7468" spans="2:16">
      <c r="B7468" s="93"/>
      <c r="C7468" s="93"/>
      <c r="D7468" s="93"/>
      <c r="F7468" s="93"/>
      <c r="H7468" s="93"/>
      <c r="J7468" s="93"/>
      <c r="L7468" s="93"/>
      <c r="N7468" s="93"/>
      <c r="P7468" s="93"/>
    </row>
    <row r="7469" spans="2:16">
      <c r="B7469" s="93"/>
      <c r="C7469" s="93"/>
      <c r="D7469" s="93"/>
      <c r="F7469" s="93"/>
      <c r="H7469" s="93"/>
      <c r="J7469" s="93"/>
      <c r="L7469" s="93"/>
      <c r="N7469" s="93"/>
      <c r="P7469" s="93"/>
    </row>
    <row r="7470" spans="2:16">
      <c r="B7470" s="93"/>
      <c r="C7470" s="93"/>
      <c r="D7470" s="93"/>
      <c r="F7470" s="93"/>
      <c r="H7470" s="93"/>
      <c r="J7470" s="93"/>
      <c r="L7470" s="93"/>
      <c r="N7470" s="93"/>
      <c r="P7470" s="93"/>
    </row>
    <row r="7471" spans="2:16">
      <c r="B7471" s="93"/>
      <c r="C7471" s="93"/>
      <c r="D7471" s="93"/>
      <c r="F7471" s="93"/>
      <c r="H7471" s="93"/>
      <c r="J7471" s="93"/>
      <c r="L7471" s="93"/>
      <c r="N7471" s="93"/>
      <c r="P7471" s="93"/>
    </row>
    <row r="7472" spans="2:16">
      <c r="B7472" s="93"/>
      <c r="C7472" s="93"/>
      <c r="D7472" s="93"/>
      <c r="F7472" s="93"/>
      <c r="H7472" s="93"/>
      <c r="J7472" s="93"/>
      <c r="L7472" s="93"/>
      <c r="N7472" s="93"/>
      <c r="P7472" s="93"/>
    </row>
    <row r="7473" spans="2:16">
      <c r="B7473" s="93"/>
      <c r="C7473" s="93"/>
      <c r="D7473" s="93"/>
      <c r="F7473" s="93"/>
      <c r="H7473" s="93"/>
      <c r="J7473" s="93"/>
      <c r="L7473" s="93"/>
      <c r="N7473" s="93"/>
      <c r="P7473" s="93"/>
    </row>
    <row r="7474" spans="2:16">
      <c r="B7474" s="93"/>
      <c r="C7474" s="93"/>
      <c r="D7474" s="93"/>
      <c r="F7474" s="93"/>
      <c r="H7474" s="93"/>
      <c r="J7474" s="93"/>
      <c r="L7474" s="93"/>
      <c r="N7474" s="93"/>
      <c r="P7474" s="93"/>
    </row>
    <row r="7475" spans="2:16">
      <c r="B7475" s="93"/>
      <c r="C7475" s="93"/>
      <c r="D7475" s="93"/>
      <c r="F7475" s="93"/>
      <c r="H7475" s="93"/>
      <c r="J7475" s="93"/>
      <c r="L7475" s="93"/>
      <c r="N7475" s="93"/>
      <c r="P7475" s="93"/>
    </row>
    <row r="7476" spans="2:16">
      <c r="B7476" s="93"/>
      <c r="C7476" s="93"/>
      <c r="D7476" s="93"/>
      <c r="F7476" s="93"/>
      <c r="H7476" s="93"/>
      <c r="J7476" s="93"/>
      <c r="L7476" s="93"/>
      <c r="N7476" s="93"/>
      <c r="P7476" s="93"/>
    </row>
    <row r="7477" spans="2:16">
      <c r="B7477" s="93"/>
      <c r="C7477" s="93"/>
      <c r="D7477" s="93"/>
      <c r="F7477" s="93"/>
      <c r="H7477" s="93"/>
      <c r="J7477" s="93"/>
      <c r="L7477" s="93"/>
      <c r="N7477" s="93"/>
      <c r="P7477" s="93"/>
    </row>
    <row r="7478" spans="2:16">
      <c r="B7478" s="93"/>
      <c r="C7478" s="93"/>
      <c r="D7478" s="93"/>
      <c r="F7478" s="93"/>
      <c r="H7478" s="93"/>
      <c r="J7478" s="93"/>
      <c r="L7478" s="93"/>
      <c r="N7478" s="93"/>
      <c r="P7478" s="93"/>
    </row>
    <row r="7479" spans="2:16">
      <c r="B7479" s="93"/>
      <c r="C7479" s="93"/>
      <c r="D7479" s="93"/>
      <c r="F7479" s="93"/>
      <c r="H7479" s="93"/>
      <c r="J7479" s="93"/>
      <c r="L7479" s="93"/>
      <c r="N7479" s="93"/>
      <c r="P7479" s="93"/>
    </row>
    <row r="7480" spans="2:16">
      <c r="B7480" s="93"/>
      <c r="C7480" s="93"/>
      <c r="D7480" s="93"/>
      <c r="F7480" s="93"/>
      <c r="H7480" s="93"/>
      <c r="J7480" s="93"/>
      <c r="L7480" s="93"/>
      <c r="N7480" s="93"/>
      <c r="P7480" s="93"/>
    </row>
    <row r="7481" spans="2:16">
      <c r="B7481" s="93"/>
      <c r="C7481" s="93"/>
      <c r="D7481" s="93"/>
      <c r="F7481" s="93"/>
      <c r="H7481" s="93"/>
      <c r="J7481" s="93"/>
      <c r="L7481" s="93"/>
      <c r="N7481" s="93"/>
      <c r="P7481" s="93"/>
    </row>
    <row r="7482" spans="2:16">
      <c r="B7482" s="93"/>
      <c r="C7482" s="93"/>
      <c r="D7482" s="93"/>
      <c r="F7482" s="93"/>
      <c r="H7482" s="93"/>
      <c r="J7482" s="93"/>
      <c r="L7482" s="93"/>
      <c r="N7482" s="93"/>
      <c r="P7482" s="93"/>
    </row>
    <row r="7483" spans="2:16">
      <c r="B7483" s="93"/>
      <c r="C7483" s="93"/>
      <c r="D7483" s="93"/>
      <c r="F7483" s="93"/>
      <c r="H7483" s="93"/>
      <c r="J7483" s="93"/>
      <c r="L7483" s="93"/>
      <c r="N7483" s="93"/>
      <c r="P7483" s="93"/>
    </row>
    <row r="7484" spans="2:16">
      <c r="B7484" s="93"/>
      <c r="C7484" s="93"/>
      <c r="D7484" s="93"/>
      <c r="F7484" s="93"/>
      <c r="H7484" s="93"/>
      <c r="J7484" s="93"/>
      <c r="L7484" s="93"/>
      <c r="N7484" s="93"/>
      <c r="P7484" s="93"/>
    </row>
    <row r="7485" spans="2:16">
      <c r="B7485" s="93"/>
      <c r="C7485" s="93"/>
      <c r="D7485" s="93"/>
      <c r="F7485" s="93"/>
      <c r="H7485" s="93"/>
      <c r="J7485" s="93"/>
      <c r="L7485" s="93"/>
      <c r="N7485" s="93"/>
      <c r="P7485" s="93"/>
    </row>
    <row r="7486" spans="2:16">
      <c r="B7486" s="93"/>
      <c r="C7486" s="93"/>
      <c r="D7486" s="93"/>
      <c r="F7486" s="93"/>
      <c r="H7486" s="93"/>
      <c r="J7486" s="93"/>
      <c r="L7486" s="93"/>
      <c r="N7486" s="93"/>
      <c r="P7486" s="93"/>
    </row>
    <row r="7487" spans="2:16">
      <c r="B7487" s="93"/>
      <c r="C7487" s="93"/>
      <c r="D7487" s="93"/>
      <c r="F7487" s="93"/>
      <c r="H7487" s="93"/>
      <c r="J7487" s="93"/>
      <c r="L7487" s="93"/>
      <c r="N7487" s="93"/>
      <c r="P7487" s="93"/>
    </row>
    <row r="7488" spans="2:16">
      <c r="B7488" s="93"/>
      <c r="C7488" s="93"/>
      <c r="D7488" s="93"/>
      <c r="F7488" s="93"/>
      <c r="H7488" s="93"/>
      <c r="J7488" s="93"/>
      <c r="L7488" s="93"/>
      <c r="N7488" s="93"/>
      <c r="P7488" s="93"/>
    </row>
    <row r="7489" spans="2:16">
      <c r="B7489" s="93"/>
      <c r="C7489" s="93"/>
      <c r="D7489" s="93"/>
      <c r="F7489" s="93"/>
      <c r="H7489" s="93"/>
      <c r="J7489" s="93"/>
      <c r="L7489" s="93"/>
      <c r="N7489" s="93"/>
      <c r="P7489" s="93"/>
    </row>
    <row r="7490" spans="2:16">
      <c r="B7490" s="93"/>
      <c r="C7490" s="93"/>
      <c r="D7490" s="93"/>
      <c r="F7490" s="93"/>
      <c r="H7490" s="93"/>
      <c r="J7490" s="93"/>
      <c r="L7490" s="93"/>
      <c r="N7490" s="93"/>
      <c r="P7490" s="93"/>
    </row>
    <row r="7491" spans="2:16">
      <c r="B7491" s="93"/>
      <c r="C7491" s="93"/>
      <c r="D7491" s="93"/>
      <c r="F7491" s="93"/>
      <c r="H7491" s="93"/>
      <c r="J7491" s="93"/>
      <c r="L7491" s="93"/>
      <c r="N7491" s="93"/>
      <c r="P7491" s="93"/>
    </row>
    <row r="7492" spans="2:16">
      <c r="B7492" s="93"/>
      <c r="C7492" s="93"/>
      <c r="D7492" s="93"/>
      <c r="F7492" s="93"/>
      <c r="H7492" s="93"/>
      <c r="J7492" s="93"/>
      <c r="L7492" s="93"/>
      <c r="N7492" s="93"/>
      <c r="P7492" s="93"/>
    </row>
    <row r="7493" spans="2:16">
      <c r="B7493" s="93"/>
      <c r="C7493" s="93"/>
      <c r="D7493" s="93"/>
      <c r="F7493" s="93"/>
      <c r="H7493" s="93"/>
      <c r="J7493" s="93"/>
      <c r="L7493" s="93"/>
      <c r="N7493" s="93"/>
      <c r="P7493" s="93"/>
    </row>
    <row r="7494" spans="2:16">
      <c r="B7494" s="93"/>
      <c r="C7494" s="93"/>
      <c r="D7494" s="93"/>
      <c r="F7494" s="93"/>
      <c r="H7494" s="93"/>
      <c r="J7494" s="93"/>
      <c r="L7494" s="93"/>
      <c r="N7494" s="93"/>
      <c r="P7494" s="93"/>
    </row>
    <row r="7495" spans="2:16">
      <c r="B7495" s="93"/>
      <c r="C7495" s="93"/>
      <c r="D7495" s="93"/>
      <c r="F7495" s="93"/>
      <c r="H7495" s="93"/>
      <c r="J7495" s="93"/>
      <c r="L7495" s="93"/>
      <c r="N7495" s="93"/>
      <c r="P7495" s="93"/>
    </row>
    <row r="7496" spans="2:16">
      <c r="B7496" s="93"/>
      <c r="C7496" s="93"/>
      <c r="D7496" s="93"/>
      <c r="F7496" s="93"/>
      <c r="H7496" s="93"/>
      <c r="J7496" s="93"/>
      <c r="L7496" s="93"/>
      <c r="N7496" s="93"/>
      <c r="P7496" s="93"/>
    </row>
    <row r="7497" spans="2:16">
      <c r="B7497" s="93"/>
      <c r="C7497" s="93"/>
      <c r="D7497" s="93"/>
      <c r="F7497" s="93"/>
      <c r="H7497" s="93"/>
      <c r="J7497" s="93"/>
      <c r="L7497" s="93"/>
      <c r="N7497" s="93"/>
      <c r="P7497" s="93"/>
    </row>
    <row r="7498" spans="2:16">
      <c r="B7498" s="93"/>
      <c r="C7498" s="93"/>
      <c r="D7498" s="93"/>
      <c r="F7498" s="93"/>
      <c r="H7498" s="93"/>
      <c r="J7498" s="93"/>
      <c r="L7498" s="93"/>
      <c r="N7498" s="93"/>
      <c r="P7498" s="93"/>
    </row>
    <row r="7499" spans="2:16">
      <c r="B7499" s="93"/>
      <c r="C7499" s="93"/>
      <c r="D7499" s="93"/>
      <c r="F7499" s="93"/>
      <c r="H7499" s="93"/>
      <c r="J7499" s="93"/>
      <c r="L7499" s="93"/>
      <c r="N7499" s="93"/>
      <c r="P7499" s="93"/>
    </row>
    <row r="7500" spans="2:16">
      <c r="B7500" s="93"/>
      <c r="C7500" s="93"/>
      <c r="D7500" s="93"/>
      <c r="F7500" s="93"/>
      <c r="H7500" s="93"/>
      <c r="J7500" s="93"/>
      <c r="L7500" s="93"/>
      <c r="N7500" s="93"/>
      <c r="P7500" s="93"/>
    </row>
    <row r="7501" spans="2:16">
      <c r="B7501" s="93"/>
      <c r="C7501" s="93"/>
      <c r="D7501" s="93"/>
      <c r="F7501" s="93"/>
      <c r="H7501" s="93"/>
      <c r="J7501" s="93"/>
      <c r="L7501" s="93"/>
      <c r="N7501" s="93"/>
      <c r="P7501" s="93"/>
    </row>
    <row r="7502" spans="2:16">
      <c r="B7502" s="93"/>
      <c r="C7502" s="93"/>
      <c r="D7502" s="93"/>
      <c r="F7502" s="93"/>
      <c r="H7502" s="93"/>
      <c r="J7502" s="93"/>
      <c r="L7502" s="93"/>
      <c r="N7502" s="93"/>
      <c r="P7502" s="93"/>
    </row>
    <row r="7503" spans="2:16">
      <c r="B7503" s="93"/>
      <c r="C7503" s="93"/>
      <c r="D7503" s="93"/>
      <c r="F7503" s="93"/>
      <c r="H7503" s="93"/>
      <c r="J7503" s="93"/>
      <c r="L7503" s="93"/>
      <c r="N7503" s="93"/>
      <c r="P7503" s="93"/>
    </row>
    <row r="7504" spans="2:16">
      <c r="B7504" s="93"/>
      <c r="C7504" s="93"/>
      <c r="D7504" s="93"/>
      <c r="F7504" s="93"/>
      <c r="H7504" s="93"/>
      <c r="J7504" s="93"/>
      <c r="L7504" s="93"/>
      <c r="N7504" s="93"/>
      <c r="P7504" s="93"/>
    </row>
    <row r="7505" spans="2:16">
      <c r="B7505" s="93"/>
      <c r="C7505" s="93"/>
      <c r="D7505" s="93"/>
      <c r="F7505" s="93"/>
      <c r="H7505" s="93"/>
      <c r="J7505" s="93"/>
      <c r="L7505" s="93"/>
      <c r="N7505" s="93"/>
      <c r="P7505" s="93"/>
    </row>
    <row r="7506" spans="2:16">
      <c r="B7506" s="93"/>
      <c r="C7506" s="93"/>
      <c r="D7506" s="93"/>
      <c r="F7506" s="93"/>
      <c r="H7506" s="93"/>
      <c r="J7506" s="93"/>
      <c r="L7506" s="93"/>
      <c r="N7506" s="93"/>
      <c r="P7506" s="93"/>
    </row>
    <row r="7507" spans="2:16">
      <c r="B7507" s="93"/>
      <c r="C7507" s="93"/>
      <c r="D7507" s="93"/>
      <c r="F7507" s="93"/>
      <c r="H7507" s="93"/>
      <c r="J7507" s="93"/>
      <c r="L7507" s="93"/>
      <c r="N7507" s="93"/>
      <c r="P7507" s="93"/>
    </row>
    <row r="7508" spans="2:16">
      <c r="B7508" s="93"/>
      <c r="C7508" s="93"/>
      <c r="D7508" s="93"/>
      <c r="F7508" s="93"/>
      <c r="H7508" s="93"/>
      <c r="J7508" s="93"/>
      <c r="L7508" s="93"/>
      <c r="N7508" s="93"/>
      <c r="P7508" s="93"/>
    </row>
    <row r="7509" spans="2:16">
      <c r="B7509" s="93"/>
      <c r="C7509" s="93"/>
      <c r="D7509" s="93"/>
      <c r="F7509" s="93"/>
      <c r="H7509" s="93"/>
      <c r="J7509" s="93"/>
      <c r="L7509" s="93"/>
      <c r="N7509" s="93"/>
      <c r="P7509" s="93"/>
    </row>
    <row r="7510" spans="2:16">
      <c r="B7510" s="93"/>
      <c r="C7510" s="93"/>
      <c r="D7510" s="93"/>
      <c r="F7510" s="93"/>
      <c r="H7510" s="93"/>
      <c r="J7510" s="93"/>
      <c r="L7510" s="93"/>
      <c r="N7510" s="93"/>
      <c r="P7510" s="93"/>
    </row>
    <row r="7511" spans="2:16">
      <c r="B7511" s="93"/>
      <c r="C7511" s="93"/>
      <c r="D7511" s="93"/>
      <c r="F7511" s="93"/>
      <c r="H7511" s="93"/>
      <c r="J7511" s="93"/>
      <c r="L7511" s="93"/>
      <c r="N7511" s="93"/>
      <c r="P7511" s="93"/>
    </row>
    <row r="7512" spans="2:16">
      <c r="B7512" s="93"/>
      <c r="C7512" s="93"/>
      <c r="D7512" s="93"/>
      <c r="F7512" s="93"/>
      <c r="H7512" s="93"/>
      <c r="J7512" s="93"/>
      <c r="L7512" s="93"/>
      <c r="N7512" s="93"/>
      <c r="P7512" s="93"/>
    </row>
    <row r="7513" spans="2:16">
      <c r="B7513" s="93"/>
      <c r="C7513" s="93"/>
      <c r="D7513" s="93"/>
      <c r="F7513" s="93"/>
      <c r="H7513" s="93"/>
      <c r="J7513" s="93"/>
      <c r="L7513" s="93"/>
      <c r="N7513" s="93"/>
      <c r="P7513" s="93"/>
    </row>
    <row r="7514" spans="2:16">
      <c r="B7514" s="93"/>
      <c r="C7514" s="93"/>
      <c r="D7514" s="93"/>
      <c r="F7514" s="93"/>
      <c r="H7514" s="93"/>
      <c r="J7514" s="93"/>
      <c r="L7514" s="93"/>
      <c r="N7514" s="93"/>
      <c r="P7514" s="93"/>
    </row>
    <row r="7515" spans="2:16">
      <c r="B7515" s="93"/>
      <c r="C7515" s="93"/>
      <c r="D7515" s="93"/>
      <c r="F7515" s="93"/>
      <c r="H7515" s="93"/>
      <c r="J7515" s="93"/>
      <c r="L7515" s="93"/>
      <c r="N7515" s="93"/>
      <c r="P7515" s="93"/>
    </row>
    <row r="7516" spans="2:16">
      <c r="B7516" s="93"/>
      <c r="C7516" s="93"/>
      <c r="D7516" s="93"/>
      <c r="F7516" s="93"/>
      <c r="H7516" s="93"/>
      <c r="J7516" s="93"/>
      <c r="L7516" s="93"/>
      <c r="N7516" s="93"/>
      <c r="P7516" s="93"/>
    </row>
    <row r="7517" spans="2:16">
      <c r="B7517" s="93"/>
      <c r="C7517" s="93"/>
      <c r="D7517" s="93"/>
      <c r="F7517" s="93"/>
      <c r="H7517" s="93"/>
      <c r="J7517" s="93"/>
      <c r="L7517" s="93"/>
      <c r="N7517" s="93"/>
      <c r="P7517" s="93"/>
    </row>
    <row r="7518" spans="2:16">
      <c r="B7518" s="93"/>
      <c r="C7518" s="93"/>
      <c r="D7518" s="93"/>
      <c r="F7518" s="93"/>
      <c r="H7518" s="93"/>
      <c r="J7518" s="93"/>
      <c r="L7518" s="93"/>
      <c r="N7518" s="93"/>
      <c r="P7518" s="93"/>
    </row>
    <row r="7519" spans="2:16">
      <c r="B7519" s="93"/>
      <c r="C7519" s="93"/>
      <c r="D7519" s="93"/>
      <c r="F7519" s="93"/>
      <c r="H7519" s="93"/>
      <c r="J7519" s="93"/>
      <c r="L7519" s="93"/>
      <c r="N7519" s="93"/>
      <c r="P7519" s="93"/>
    </row>
    <row r="7520" spans="2:16">
      <c r="B7520" s="93"/>
      <c r="C7520" s="93"/>
      <c r="D7520" s="93"/>
      <c r="F7520" s="93"/>
      <c r="H7520" s="93"/>
      <c r="J7520" s="93"/>
      <c r="L7520" s="93"/>
      <c r="N7520" s="93"/>
      <c r="P7520" s="93"/>
    </row>
    <row r="7521" spans="2:16">
      <c r="B7521" s="93"/>
      <c r="C7521" s="93"/>
      <c r="D7521" s="93"/>
      <c r="F7521" s="93"/>
      <c r="H7521" s="93"/>
      <c r="J7521" s="93"/>
      <c r="L7521" s="93"/>
      <c r="N7521" s="93"/>
      <c r="P7521" s="93"/>
    </row>
    <row r="7522" spans="2:16">
      <c r="B7522" s="93"/>
      <c r="C7522" s="93"/>
      <c r="D7522" s="93"/>
      <c r="F7522" s="93"/>
      <c r="H7522" s="93"/>
      <c r="J7522" s="93"/>
      <c r="L7522" s="93"/>
      <c r="N7522" s="93"/>
      <c r="P7522" s="93"/>
    </row>
    <row r="7523" spans="2:16">
      <c r="B7523" s="93"/>
      <c r="C7523" s="93"/>
      <c r="D7523" s="93"/>
      <c r="F7523" s="93"/>
      <c r="H7523" s="93"/>
      <c r="J7523" s="93"/>
      <c r="L7523" s="93"/>
      <c r="N7523" s="93"/>
      <c r="P7523" s="93"/>
    </row>
    <row r="7524" spans="2:16">
      <c r="B7524" s="93"/>
      <c r="C7524" s="93"/>
      <c r="D7524" s="93"/>
      <c r="F7524" s="93"/>
      <c r="H7524" s="93"/>
      <c r="J7524" s="93"/>
      <c r="L7524" s="93"/>
      <c r="N7524" s="93"/>
      <c r="P7524" s="93"/>
    </row>
    <row r="7525" spans="2:16">
      <c r="B7525" s="93"/>
      <c r="C7525" s="93"/>
      <c r="D7525" s="93"/>
      <c r="F7525" s="93"/>
      <c r="H7525" s="93"/>
      <c r="J7525" s="93"/>
      <c r="L7525" s="93"/>
      <c r="N7525" s="93"/>
      <c r="P7525" s="93"/>
    </row>
    <row r="7526" spans="2:16">
      <c r="B7526" s="93"/>
      <c r="C7526" s="93"/>
      <c r="D7526" s="93"/>
      <c r="F7526" s="93"/>
      <c r="H7526" s="93"/>
      <c r="J7526" s="93"/>
      <c r="L7526" s="93"/>
      <c r="N7526" s="93"/>
      <c r="P7526" s="93"/>
    </row>
    <row r="7527" spans="2:16">
      <c r="B7527" s="93"/>
      <c r="C7527" s="93"/>
      <c r="D7527" s="93"/>
      <c r="F7527" s="93"/>
      <c r="H7527" s="93"/>
      <c r="J7527" s="93"/>
      <c r="L7527" s="93"/>
      <c r="N7527" s="93"/>
      <c r="P7527" s="93"/>
    </row>
    <row r="7528" spans="2:16">
      <c r="B7528" s="93"/>
      <c r="C7528" s="93"/>
      <c r="D7528" s="93"/>
      <c r="F7528" s="93"/>
      <c r="H7528" s="93"/>
      <c r="J7528" s="93"/>
      <c r="L7528" s="93"/>
      <c r="N7528" s="93"/>
      <c r="P7528" s="93"/>
    </row>
    <row r="7529" spans="2:16">
      <c r="B7529" s="93"/>
      <c r="C7529" s="93"/>
      <c r="D7529" s="93"/>
      <c r="F7529" s="93"/>
      <c r="H7529" s="93"/>
      <c r="J7529" s="93"/>
      <c r="L7529" s="93"/>
      <c r="N7529" s="93"/>
      <c r="P7529" s="93"/>
    </row>
    <row r="7530" spans="2:16">
      <c r="B7530" s="93"/>
      <c r="C7530" s="93"/>
      <c r="D7530" s="93"/>
      <c r="F7530" s="93"/>
      <c r="H7530" s="93"/>
      <c r="J7530" s="93"/>
      <c r="L7530" s="93"/>
      <c r="N7530" s="93"/>
      <c r="P7530" s="93"/>
    </row>
    <row r="7531" spans="2:16">
      <c r="B7531" s="93"/>
      <c r="C7531" s="93"/>
      <c r="D7531" s="93"/>
      <c r="F7531" s="93"/>
      <c r="H7531" s="93"/>
      <c r="J7531" s="93"/>
      <c r="L7531" s="93"/>
      <c r="N7531" s="93"/>
      <c r="P7531" s="93"/>
    </row>
    <row r="7532" spans="2:16">
      <c r="B7532" s="93"/>
      <c r="C7532" s="93"/>
      <c r="D7532" s="93"/>
      <c r="F7532" s="93"/>
      <c r="H7532" s="93"/>
      <c r="J7532" s="93"/>
      <c r="L7532" s="93"/>
      <c r="N7532" s="93"/>
      <c r="P7532" s="93"/>
    </row>
    <row r="7533" spans="2:16">
      <c r="B7533" s="93"/>
      <c r="C7533" s="93"/>
      <c r="D7533" s="93"/>
      <c r="F7533" s="93"/>
      <c r="H7533" s="93"/>
      <c r="J7533" s="93"/>
      <c r="L7533" s="93"/>
      <c r="N7533" s="93"/>
      <c r="P7533" s="93"/>
    </row>
    <row r="7534" spans="2:16">
      <c r="B7534" s="93"/>
      <c r="C7534" s="93"/>
      <c r="D7534" s="93"/>
      <c r="F7534" s="93"/>
      <c r="H7534" s="93"/>
      <c r="J7534" s="93"/>
      <c r="L7534" s="93"/>
      <c r="N7534" s="93"/>
      <c r="P7534" s="93"/>
    </row>
    <row r="7535" spans="2:16">
      <c r="B7535" s="93"/>
      <c r="C7535" s="93"/>
      <c r="D7535" s="93"/>
      <c r="F7535" s="93"/>
      <c r="H7535" s="93"/>
      <c r="J7535" s="93"/>
      <c r="L7535" s="93"/>
      <c r="N7535" s="93"/>
      <c r="P7535" s="93"/>
    </row>
    <row r="7536" spans="2:16">
      <c r="B7536" s="93"/>
      <c r="C7536" s="93"/>
      <c r="D7536" s="93"/>
      <c r="F7536" s="93"/>
      <c r="H7536" s="93"/>
      <c r="J7536" s="93"/>
      <c r="L7536" s="93"/>
      <c r="N7536" s="93"/>
      <c r="P7536" s="93"/>
    </row>
    <row r="7537" spans="2:16">
      <c r="B7537" s="93"/>
      <c r="C7537" s="93"/>
      <c r="D7537" s="93"/>
      <c r="F7537" s="93"/>
      <c r="H7537" s="93"/>
      <c r="J7537" s="93"/>
      <c r="L7537" s="93"/>
      <c r="N7537" s="93"/>
      <c r="P7537" s="93"/>
    </row>
    <row r="7538" spans="2:16">
      <c r="B7538" s="93"/>
      <c r="C7538" s="93"/>
      <c r="D7538" s="93"/>
      <c r="F7538" s="93"/>
      <c r="H7538" s="93"/>
      <c r="J7538" s="93"/>
      <c r="L7538" s="93"/>
      <c r="N7538" s="93"/>
      <c r="P7538" s="93"/>
    </row>
    <row r="7539" spans="2:16">
      <c r="B7539" s="93"/>
      <c r="C7539" s="93"/>
      <c r="D7539" s="93"/>
      <c r="F7539" s="93"/>
      <c r="H7539" s="93"/>
      <c r="J7539" s="93"/>
      <c r="L7539" s="93"/>
      <c r="N7539" s="93"/>
      <c r="P7539" s="93"/>
    </row>
    <row r="7540" spans="2:16">
      <c r="B7540" s="93"/>
      <c r="C7540" s="93"/>
      <c r="D7540" s="93"/>
      <c r="F7540" s="93"/>
      <c r="H7540" s="93"/>
      <c r="J7540" s="93"/>
      <c r="L7540" s="93"/>
      <c r="N7540" s="93"/>
      <c r="P7540" s="93"/>
    </row>
    <row r="7541" spans="2:16">
      <c r="B7541" s="93"/>
      <c r="C7541" s="93"/>
      <c r="D7541" s="93"/>
      <c r="F7541" s="93"/>
      <c r="H7541" s="93"/>
      <c r="J7541" s="93"/>
      <c r="L7541" s="93"/>
      <c r="N7541" s="93"/>
      <c r="P7541" s="93"/>
    </row>
    <row r="7542" spans="2:16">
      <c r="B7542" s="93"/>
      <c r="C7542" s="93"/>
      <c r="D7542" s="93"/>
      <c r="F7542" s="93"/>
      <c r="H7542" s="93"/>
      <c r="J7542" s="93"/>
      <c r="L7542" s="93"/>
      <c r="N7542" s="93"/>
      <c r="P7542" s="93"/>
    </row>
    <row r="7543" spans="2:16">
      <c r="B7543" s="93"/>
      <c r="C7543" s="93"/>
      <c r="D7543" s="93"/>
      <c r="F7543" s="93"/>
      <c r="H7543" s="93"/>
      <c r="J7543" s="93"/>
      <c r="L7543" s="93"/>
      <c r="N7543" s="93"/>
      <c r="P7543" s="93"/>
    </row>
    <row r="7544" spans="2:16">
      <c r="B7544" s="93"/>
      <c r="C7544" s="93"/>
      <c r="D7544" s="93"/>
      <c r="F7544" s="93"/>
      <c r="H7544" s="93"/>
      <c r="J7544" s="93"/>
      <c r="L7544" s="93"/>
      <c r="N7544" s="93"/>
      <c r="P7544" s="93"/>
    </row>
    <row r="7545" spans="2:16">
      <c r="B7545" s="93"/>
      <c r="C7545" s="93"/>
      <c r="D7545" s="93"/>
      <c r="F7545" s="93"/>
      <c r="H7545" s="93"/>
      <c r="J7545" s="93"/>
      <c r="L7545" s="93"/>
      <c r="N7545" s="93"/>
      <c r="P7545" s="93"/>
    </row>
    <row r="7546" spans="2:16">
      <c r="B7546" s="93"/>
      <c r="C7546" s="93"/>
      <c r="D7546" s="93"/>
      <c r="F7546" s="93"/>
      <c r="H7546" s="93"/>
      <c r="J7546" s="93"/>
      <c r="L7546" s="93"/>
      <c r="N7546" s="93"/>
      <c r="P7546" s="93"/>
    </row>
    <row r="7547" spans="2:16">
      <c r="B7547" s="93"/>
      <c r="C7547" s="93"/>
      <c r="D7547" s="93"/>
      <c r="F7547" s="93"/>
      <c r="H7547" s="93"/>
      <c r="J7547" s="93"/>
      <c r="L7547" s="93"/>
      <c r="N7547" s="93"/>
      <c r="P7547" s="93"/>
    </row>
    <row r="7548" spans="2:16">
      <c r="B7548" s="93"/>
      <c r="C7548" s="93"/>
      <c r="D7548" s="93"/>
      <c r="F7548" s="93"/>
      <c r="H7548" s="93"/>
      <c r="J7548" s="93"/>
      <c r="L7548" s="93"/>
      <c r="N7548" s="93"/>
      <c r="P7548" s="93"/>
    </row>
    <row r="7549" spans="2:16">
      <c r="B7549" s="93"/>
      <c r="C7549" s="93"/>
      <c r="D7549" s="93"/>
      <c r="F7549" s="93"/>
      <c r="H7549" s="93"/>
      <c r="J7549" s="93"/>
      <c r="L7549" s="93"/>
      <c r="N7549" s="93"/>
      <c r="P7549" s="93"/>
    </row>
    <row r="7550" spans="2:16">
      <c r="B7550" s="93"/>
      <c r="C7550" s="93"/>
      <c r="D7550" s="93"/>
      <c r="F7550" s="93"/>
      <c r="H7550" s="93"/>
      <c r="J7550" s="93"/>
      <c r="L7550" s="93"/>
      <c r="N7550" s="93"/>
      <c r="P7550" s="93"/>
    </row>
    <row r="7551" spans="2:16">
      <c r="B7551" s="93"/>
      <c r="C7551" s="93"/>
      <c r="D7551" s="93"/>
      <c r="F7551" s="93"/>
      <c r="H7551" s="93"/>
      <c r="J7551" s="93"/>
      <c r="L7551" s="93"/>
      <c r="N7551" s="93"/>
      <c r="P7551" s="93"/>
    </row>
    <row r="7552" spans="2:16">
      <c r="B7552" s="93"/>
      <c r="C7552" s="93"/>
      <c r="D7552" s="93"/>
      <c r="F7552" s="93"/>
      <c r="H7552" s="93"/>
      <c r="J7552" s="93"/>
      <c r="L7552" s="93"/>
      <c r="N7552" s="93"/>
      <c r="P7552" s="93"/>
    </row>
    <row r="7553" spans="2:16">
      <c r="B7553" s="93"/>
      <c r="C7553" s="93"/>
      <c r="D7553" s="93"/>
      <c r="F7553" s="93"/>
      <c r="H7553" s="93"/>
      <c r="J7553" s="93"/>
      <c r="L7553" s="93"/>
      <c r="N7553" s="93"/>
      <c r="P7553" s="93"/>
    </row>
    <row r="7554" spans="2:16">
      <c r="B7554" s="93"/>
      <c r="C7554" s="93"/>
      <c r="D7554" s="93"/>
      <c r="F7554" s="93"/>
      <c r="H7554" s="93"/>
      <c r="J7554" s="93"/>
      <c r="L7554" s="93"/>
      <c r="N7554" s="93"/>
      <c r="P7554" s="93"/>
    </row>
    <row r="7555" spans="2:16">
      <c r="B7555" s="93"/>
      <c r="C7555" s="93"/>
      <c r="D7555" s="93"/>
      <c r="F7555" s="93"/>
      <c r="H7555" s="93"/>
      <c r="J7555" s="93"/>
      <c r="L7555" s="93"/>
      <c r="N7555" s="93"/>
      <c r="P7555" s="93"/>
    </row>
    <row r="7556" spans="2:16">
      <c r="B7556" s="93"/>
      <c r="C7556" s="93"/>
      <c r="D7556" s="93"/>
      <c r="F7556" s="93"/>
      <c r="H7556" s="93"/>
      <c r="J7556" s="93"/>
      <c r="L7556" s="93"/>
      <c r="N7556" s="93"/>
      <c r="P7556" s="93"/>
    </row>
    <row r="7557" spans="2:16">
      <c r="B7557" s="93"/>
      <c r="C7557" s="93"/>
      <c r="D7557" s="93"/>
      <c r="F7557" s="93"/>
      <c r="H7557" s="93"/>
      <c r="J7557" s="93"/>
      <c r="L7557" s="93"/>
      <c r="N7557" s="93"/>
      <c r="P7557" s="93"/>
    </row>
    <row r="7558" spans="2:16">
      <c r="B7558" s="93"/>
      <c r="C7558" s="93"/>
      <c r="D7558" s="93"/>
      <c r="F7558" s="93"/>
      <c r="H7558" s="93"/>
      <c r="J7558" s="93"/>
      <c r="L7558" s="93"/>
      <c r="N7558" s="93"/>
      <c r="P7558" s="93"/>
    </row>
    <row r="7559" spans="2:16">
      <c r="B7559" s="93"/>
      <c r="C7559" s="93"/>
      <c r="D7559" s="93"/>
      <c r="F7559" s="93"/>
      <c r="H7559" s="93"/>
      <c r="J7559" s="93"/>
      <c r="L7559" s="93"/>
      <c r="N7559" s="93"/>
      <c r="P7559" s="93"/>
    </row>
    <row r="7560" spans="2:16">
      <c r="B7560" s="93"/>
      <c r="C7560" s="93"/>
      <c r="D7560" s="93"/>
      <c r="F7560" s="93"/>
      <c r="H7560" s="93"/>
      <c r="J7560" s="93"/>
      <c r="L7560" s="93"/>
      <c r="N7560" s="93"/>
      <c r="P7560" s="93"/>
    </row>
    <row r="7561" spans="2:16">
      <c r="B7561" s="93"/>
      <c r="C7561" s="93"/>
      <c r="D7561" s="93"/>
      <c r="F7561" s="93"/>
      <c r="H7561" s="93"/>
      <c r="J7561" s="93"/>
      <c r="L7561" s="93"/>
      <c r="N7561" s="93"/>
      <c r="P7561" s="93"/>
    </row>
    <row r="7562" spans="2:16">
      <c r="B7562" s="93"/>
      <c r="C7562" s="93"/>
      <c r="D7562" s="93"/>
      <c r="F7562" s="93"/>
      <c r="H7562" s="93"/>
      <c r="J7562" s="93"/>
      <c r="L7562" s="93"/>
      <c r="N7562" s="93"/>
      <c r="P7562" s="93"/>
    </row>
    <row r="7563" spans="2:16">
      <c r="B7563" s="93"/>
      <c r="C7563" s="93"/>
      <c r="D7563" s="93"/>
      <c r="F7563" s="93"/>
      <c r="H7563" s="93"/>
      <c r="J7563" s="93"/>
      <c r="L7563" s="93"/>
      <c r="N7563" s="93"/>
      <c r="P7563" s="93"/>
    </row>
    <row r="7564" spans="2:16">
      <c r="B7564" s="93"/>
      <c r="C7564" s="93"/>
      <c r="D7564" s="93"/>
      <c r="F7564" s="93"/>
      <c r="H7564" s="93"/>
      <c r="J7564" s="93"/>
      <c r="L7564" s="93"/>
      <c r="N7564" s="93"/>
      <c r="P7564" s="93"/>
    </row>
    <row r="7565" spans="2:16">
      <c r="B7565" s="93"/>
      <c r="C7565" s="93"/>
      <c r="D7565" s="93"/>
      <c r="F7565" s="93"/>
      <c r="H7565" s="93"/>
      <c r="J7565" s="93"/>
      <c r="L7565" s="93"/>
      <c r="N7565" s="93"/>
      <c r="P7565" s="93"/>
    </row>
    <row r="7566" spans="2:16">
      <c r="B7566" s="93"/>
      <c r="C7566" s="93"/>
      <c r="D7566" s="93"/>
      <c r="F7566" s="93"/>
      <c r="H7566" s="93"/>
      <c r="J7566" s="93"/>
      <c r="L7566" s="93"/>
      <c r="N7566" s="93"/>
      <c r="P7566" s="93"/>
    </row>
    <row r="7567" spans="2:16">
      <c r="B7567" s="93"/>
      <c r="C7567" s="93"/>
      <c r="D7567" s="93"/>
      <c r="F7567" s="93"/>
      <c r="H7567" s="93"/>
      <c r="J7567" s="93"/>
      <c r="L7567" s="93"/>
      <c r="N7567" s="93"/>
      <c r="P7567" s="93"/>
    </row>
    <row r="7568" spans="2:16">
      <c r="B7568" s="93"/>
      <c r="C7568" s="93"/>
      <c r="D7568" s="93"/>
      <c r="F7568" s="93"/>
      <c r="H7568" s="93"/>
      <c r="J7568" s="93"/>
      <c r="L7568" s="93"/>
      <c r="N7568" s="93"/>
      <c r="P7568" s="93"/>
    </row>
    <row r="7569" spans="2:16">
      <c r="B7569" s="93"/>
      <c r="C7569" s="93"/>
      <c r="D7569" s="93"/>
      <c r="F7569" s="93"/>
      <c r="H7569" s="93"/>
      <c r="J7569" s="93"/>
      <c r="L7569" s="93"/>
      <c r="N7569" s="93"/>
      <c r="P7569" s="93"/>
    </row>
    <row r="7570" spans="2:16">
      <c r="B7570" s="93"/>
      <c r="C7570" s="93"/>
      <c r="D7570" s="93"/>
      <c r="F7570" s="93"/>
      <c r="H7570" s="93"/>
      <c r="J7570" s="93"/>
      <c r="L7570" s="93"/>
      <c r="N7570" s="93"/>
      <c r="P7570" s="93"/>
    </row>
    <row r="7571" spans="2:16">
      <c r="B7571" s="93"/>
      <c r="C7571" s="93"/>
      <c r="D7571" s="93"/>
      <c r="F7571" s="93"/>
      <c r="H7571" s="93"/>
      <c r="J7571" s="93"/>
      <c r="L7571" s="93"/>
      <c r="N7571" s="93"/>
      <c r="P7571" s="93"/>
    </row>
    <row r="7572" spans="2:16">
      <c r="B7572" s="93"/>
      <c r="C7572" s="93"/>
      <c r="D7572" s="93"/>
      <c r="F7572" s="93"/>
      <c r="H7572" s="93"/>
      <c r="J7572" s="93"/>
      <c r="L7572" s="93"/>
      <c r="N7572" s="93"/>
      <c r="P7572" s="93"/>
    </row>
    <row r="7573" spans="2:16">
      <c r="B7573" s="93"/>
      <c r="C7573" s="93"/>
      <c r="D7573" s="93"/>
      <c r="F7573" s="93"/>
      <c r="H7573" s="93"/>
      <c r="J7573" s="93"/>
      <c r="L7573" s="93"/>
      <c r="N7573" s="93"/>
      <c r="P7573" s="93"/>
    </row>
    <row r="7574" spans="2:16">
      <c r="B7574" s="93"/>
      <c r="C7574" s="93"/>
      <c r="D7574" s="93"/>
      <c r="F7574" s="93"/>
      <c r="H7574" s="93"/>
      <c r="J7574" s="93"/>
      <c r="L7574" s="93"/>
      <c r="N7574" s="93"/>
      <c r="P7574" s="93"/>
    </row>
    <row r="7575" spans="2:16">
      <c r="B7575" s="93"/>
      <c r="C7575" s="93"/>
      <c r="D7575" s="93"/>
      <c r="F7575" s="93"/>
      <c r="H7575" s="93"/>
      <c r="J7575" s="93"/>
      <c r="L7575" s="93"/>
      <c r="N7575" s="93"/>
      <c r="P7575" s="93"/>
    </row>
    <row r="7576" spans="2:16">
      <c r="B7576" s="93"/>
      <c r="C7576" s="93"/>
      <c r="D7576" s="93"/>
      <c r="F7576" s="93"/>
      <c r="H7576" s="93"/>
      <c r="J7576" s="93"/>
      <c r="L7576" s="93"/>
      <c r="N7576" s="93"/>
      <c r="P7576" s="93"/>
    </row>
    <row r="7577" spans="2:16">
      <c r="B7577" s="93"/>
      <c r="C7577" s="93"/>
      <c r="D7577" s="93"/>
      <c r="F7577" s="93"/>
      <c r="H7577" s="93"/>
      <c r="J7577" s="93"/>
      <c r="L7577" s="93"/>
      <c r="N7577" s="93"/>
      <c r="P7577" s="93"/>
    </row>
    <row r="7578" spans="2:16">
      <c r="B7578" s="93"/>
      <c r="C7578" s="93"/>
      <c r="D7578" s="93"/>
      <c r="F7578" s="93"/>
      <c r="H7578" s="93"/>
      <c r="J7578" s="93"/>
      <c r="L7578" s="93"/>
      <c r="N7578" s="93"/>
      <c r="P7578" s="93"/>
    </row>
    <row r="7579" spans="2:16">
      <c r="B7579" s="93"/>
      <c r="C7579" s="93"/>
      <c r="D7579" s="93"/>
      <c r="F7579" s="93"/>
      <c r="H7579" s="93"/>
      <c r="J7579" s="93"/>
      <c r="L7579" s="93"/>
      <c r="N7579" s="93"/>
      <c r="P7579" s="93"/>
    </row>
    <row r="7580" spans="2:16">
      <c r="B7580" s="93"/>
      <c r="C7580" s="93"/>
      <c r="D7580" s="93"/>
      <c r="F7580" s="93"/>
      <c r="H7580" s="93"/>
      <c r="J7580" s="93"/>
      <c r="L7580" s="93"/>
      <c r="N7580" s="93"/>
      <c r="P7580" s="93"/>
    </row>
    <row r="7581" spans="2:16">
      <c r="B7581" s="93"/>
      <c r="C7581" s="93"/>
      <c r="D7581" s="93"/>
      <c r="F7581" s="93"/>
      <c r="H7581" s="93"/>
      <c r="J7581" s="93"/>
      <c r="L7581" s="93"/>
      <c r="N7581" s="93"/>
      <c r="P7581" s="93"/>
    </row>
    <row r="7582" spans="2:16">
      <c r="B7582" s="93"/>
      <c r="C7582" s="93"/>
      <c r="D7582" s="93"/>
      <c r="F7582" s="93"/>
      <c r="H7582" s="93"/>
      <c r="J7582" s="93"/>
      <c r="L7582" s="93"/>
      <c r="N7582" s="93"/>
      <c r="P7582" s="93"/>
    </row>
    <row r="7583" spans="2:16">
      <c r="B7583" s="93"/>
      <c r="C7583" s="93"/>
      <c r="D7583" s="93"/>
      <c r="F7583" s="93"/>
      <c r="H7583" s="93"/>
      <c r="J7583" s="93"/>
      <c r="L7583" s="93"/>
      <c r="N7583" s="93"/>
      <c r="P7583" s="93"/>
    </row>
    <row r="7584" spans="2:16">
      <c r="B7584" s="93"/>
      <c r="C7584" s="93"/>
      <c r="D7584" s="93"/>
      <c r="F7584" s="93"/>
      <c r="H7584" s="93"/>
      <c r="J7584" s="93"/>
      <c r="L7584" s="93"/>
      <c r="N7584" s="93"/>
      <c r="P7584" s="93"/>
    </row>
    <row r="7585" spans="2:16">
      <c r="B7585" s="93"/>
      <c r="C7585" s="93"/>
      <c r="D7585" s="93"/>
      <c r="F7585" s="93"/>
      <c r="H7585" s="93"/>
      <c r="J7585" s="93"/>
      <c r="L7585" s="93"/>
      <c r="N7585" s="93"/>
      <c r="P7585" s="93"/>
    </row>
    <row r="7586" spans="2:16">
      <c r="B7586" s="93"/>
      <c r="C7586" s="93"/>
      <c r="D7586" s="93"/>
      <c r="F7586" s="93"/>
      <c r="H7586" s="93"/>
      <c r="J7586" s="93"/>
      <c r="L7586" s="93"/>
      <c r="N7586" s="93"/>
      <c r="P7586" s="93"/>
    </row>
    <row r="7587" spans="2:16">
      <c r="B7587" s="93"/>
      <c r="C7587" s="93"/>
      <c r="D7587" s="93"/>
      <c r="F7587" s="93"/>
      <c r="H7587" s="93"/>
      <c r="J7587" s="93"/>
      <c r="L7587" s="93"/>
      <c r="N7587" s="93"/>
      <c r="P7587" s="93"/>
    </row>
    <row r="7588" spans="2:16">
      <c r="B7588" s="93"/>
      <c r="C7588" s="93"/>
      <c r="D7588" s="93"/>
      <c r="F7588" s="93"/>
      <c r="H7588" s="93"/>
      <c r="J7588" s="93"/>
      <c r="L7588" s="93"/>
      <c r="N7588" s="93"/>
      <c r="P7588" s="93"/>
    </row>
    <row r="7589" spans="2:16">
      <c r="B7589" s="93"/>
      <c r="C7589" s="93"/>
      <c r="D7589" s="93"/>
      <c r="F7589" s="93"/>
      <c r="H7589" s="93"/>
      <c r="J7589" s="93"/>
      <c r="L7589" s="93"/>
      <c r="N7589" s="93"/>
      <c r="P7589" s="93"/>
    </row>
    <row r="7590" spans="2:16">
      <c r="B7590" s="93"/>
      <c r="C7590" s="93"/>
      <c r="D7590" s="93"/>
      <c r="F7590" s="93"/>
      <c r="H7590" s="93"/>
      <c r="J7590" s="93"/>
      <c r="L7590" s="93"/>
      <c r="N7590" s="93"/>
      <c r="P7590" s="93"/>
    </row>
    <row r="7591" spans="2:16">
      <c r="B7591" s="93"/>
      <c r="C7591" s="93"/>
      <c r="D7591" s="93"/>
      <c r="F7591" s="93"/>
      <c r="H7591" s="93"/>
      <c r="J7591" s="93"/>
      <c r="L7591" s="93"/>
      <c r="N7591" s="93"/>
      <c r="P7591" s="93"/>
    </row>
    <row r="7592" spans="2:16">
      <c r="B7592" s="93"/>
      <c r="C7592" s="93"/>
      <c r="D7592" s="93"/>
      <c r="F7592" s="93"/>
      <c r="H7592" s="93"/>
      <c r="J7592" s="93"/>
      <c r="L7592" s="93"/>
      <c r="N7592" s="93"/>
      <c r="P7592" s="93"/>
    </row>
    <row r="7593" spans="2:16">
      <c r="B7593" s="93"/>
      <c r="C7593" s="93"/>
      <c r="D7593" s="93"/>
      <c r="F7593" s="93"/>
      <c r="H7593" s="93"/>
      <c r="J7593" s="93"/>
      <c r="L7593" s="93"/>
      <c r="N7593" s="93"/>
      <c r="P7593" s="93"/>
    </row>
    <row r="7594" spans="2:16">
      <c r="B7594" s="93"/>
      <c r="C7594" s="93"/>
      <c r="D7594" s="93"/>
      <c r="F7594" s="93"/>
      <c r="H7594" s="93"/>
      <c r="J7594" s="93"/>
      <c r="L7594" s="93"/>
      <c r="N7594" s="93"/>
      <c r="P7594" s="93"/>
    </row>
    <row r="7595" spans="2:16">
      <c r="B7595" s="93"/>
      <c r="C7595" s="93"/>
      <c r="D7595" s="93"/>
      <c r="F7595" s="93"/>
      <c r="H7595" s="93"/>
      <c r="J7595" s="93"/>
      <c r="L7595" s="93"/>
      <c r="N7595" s="93"/>
      <c r="P7595" s="93"/>
    </row>
    <row r="7596" spans="2:16">
      <c r="B7596" s="93"/>
      <c r="C7596" s="93"/>
      <c r="D7596" s="93"/>
      <c r="F7596" s="93"/>
      <c r="H7596" s="93"/>
      <c r="J7596" s="93"/>
      <c r="L7596" s="93"/>
      <c r="N7596" s="93"/>
      <c r="P7596" s="93"/>
    </row>
    <row r="7597" spans="2:16">
      <c r="B7597" s="93"/>
      <c r="C7597" s="93"/>
      <c r="D7597" s="93"/>
      <c r="F7597" s="93"/>
      <c r="H7597" s="93"/>
      <c r="J7597" s="93"/>
      <c r="L7597" s="93"/>
      <c r="N7597" s="93"/>
      <c r="P7597" s="93"/>
    </row>
    <row r="7598" spans="2:16">
      <c r="B7598" s="93"/>
      <c r="C7598" s="93"/>
      <c r="D7598" s="93"/>
      <c r="F7598" s="93"/>
      <c r="H7598" s="93"/>
      <c r="J7598" s="93"/>
      <c r="L7598" s="93"/>
      <c r="N7598" s="93"/>
      <c r="P7598" s="93"/>
    </row>
    <row r="7599" spans="2:16">
      <c r="B7599" s="93"/>
      <c r="C7599" s="93"/>
      <c r="D7599" s="93"/>
      <c r="F7599" s="93"/>
      <c r="H7599" s="93"/>
      <c r="J7599" s="93"/>
      <c r="L7599" s="93"/>
      <c r="N7599" s="93"/>
      <c r="P7599" s="93"/>
    </row>
    <row r="7600" spans="2:16">
      <c r="B7600" s="93"/>
      <c r="C7600" s="93"/>
      <c r="D7600" s="93"/>
      <c r="F7600" s="93"/>
      <c r="H7600" s="93"/>
      <c r="J7600" s="93"/>
      <c r="L7600" s="93"/>
      <c r="N7600" s="93"/>
      <c r="P7600" s="93"/>
    </row>
    <row r="7601" spans="2:16">
      <c r="B7601" s="93"/>
      <c r="C7601" s="93"/>
      <c r="D7601" s="93"/>
      <c r="F7601" s="93"/>
      <c r="H7601" s="93"/>
      <c r="J7601" s="93"/>
      <c r="L7601" s="93"/>
      <c r="N7601" s="93"/>
      <c r="P7601" s="93"/>
    </row>
    <row r="7602" spans="2:16">
      <c r="B7602" s="93"/>
      <c r="C7602" s="93"/>
      <c r="D7602" s="93"/>
      <c r="F7602" s="93"/>
      <c r="H7602" s="93"/>
      <c r="J7602" s="93"/>
      <c r="L7602" s="93"/>
      <c r="N7602" s="93"/>
      <c r="P7602" s="93"/>
    </row>
    <row r="7603" spans="2:16">
      <c r="B7603" s="93"/>
      <c r="C7603" s="93"/>
      <c r="D7603" s="93"/>
      <c r="F7603" s="93"/>
      <c r="H7603" s="93"/>
      <c r="J7603" s="93"/>
      <c r="L7603" s="93"/>
      <c r="N7603" s="93"/>
      <c r="P7603" s="93"/>
    </row>
    <row r="7604" spans="2:16">
      <c r="B7604" s="93"/>
      <c r="C7604" s="93"/>
      <c r="D7604" s="93"/>
      <c r="F7604" s="93"/>
      <c r="H7604" s="93"/>
      <c r="J7604" s="93"/>
      <c r="L7604" s="93"/>
      <c r="N7604" s="93"/>
      <c r="P7604" s="93"/>
    </row>
    <row r="7605" spans="2:16">
      <c r="B7605" s="93"/>
      <c r="C7605" s="93"/>
      <c r="D7605" s="93"/>
      <c r="F7605" s="93"/>
      <c r="H7605" s="93"/>
      <c r="J7605" s="93"/>
      <c r="L7605" s="93"/>
      <c r="N7605" s="93"/>
      <c r="P7605" s="93"/>
    </row>
    <row r="7606" spans="2:16">
      <c r="B7606" s="93"/>
      <c r="C7606" s="93"/>
      <c r="D7606" s="93"/>
      <c r="F7606" s="93"/>
      <c r="H7606" s="93"/>
      <c r="J7606" s="93"/>
      <c r="L7606" s="93"/>
      <c r="N7606" s="93"/>
      <c r="P7606" s="93"/>
    </row>
    <row r="7607" spans="2:16">
      <c r="B7607" s="93"/>
      <c r="C7607" s="93"/>
      <c r="D7607" s="93"/>
      <c r="F7607" s="93"/>
      <c r="H7607" s="93"/>
      <c r="J7607" s="93"/>
      <c r="L7607" s="93"/>
      <c r="N7607" s="93"/>
      <c r="P7607" s="93"/>
    </row>
    <row r="7608" spans="2:16">
      <c r="B7608" s="93"/>
      <c r="C7608" s="93"/>
      <c r="D7608" s="93"/>
      <c r="F7608" s="93"/>
      <c r="H7608" s="93"/>
      <c r="J7608" s="93"/>
      <c r="L7608" s="93"/>
      <c r="N7608" s="93"/>
      <c r="P7608" s="93"/>
    </row>
    <row r="7609" spans="2:16">
      <c r="B7609" s="93"/>
      <c r="C7609" s="93"/>
      <c r="D7609" s="93"/>
      <c r="F7609" s="93"/>
      <c r="H7609" s="93"/>
      <c r="J7609" s="93"/>
      <c r="L7609" s="93"/>
      <c r="N7609" s="93"/>
      <c r="P7609" s="93"/>
    </row>
    <row r="7610" spans="2:16">
      <c r="B7610" s="93"/>
      <c r="C7610" s="93"/>
      <c r="D7610" s="93"/>
      <c r="F7610" s="93"/>
      <c r="H7610" s="93"/>
      <c r="J7610" s="93"/>
      <c r="L7610" s="93"/>
      <c r="N7610" s="93"/>
      <c r="P7610" s="93"/>
    </row>
    <row r="7611" spans="2:16">
      <c r="B7611" s="93"/>
      <c r="C7611" s="93"/>
      <c r="D7611" s="93"/>
      <c r="F7611" s="93"/>
      <c r="H7611" s="93"/>
      <c r="J7611" s="93"/>
      <c r="L7611" s="93"/>
      <c r="N7611" s="93"/>
      <c r="P7611" s="93"/>
    </row>
    <row r="7612" spans="2:16">
      <c r="B7612" s="93"/>
      <c r="C7612" s="93"/>
      <c r="D7612" s="93"/>
      <c r="F7612" s="93"/>
      <c r="H7612" s="93"/>
      <c r="J7612" s="93"/>
      <c r="L7612" s="93"/>
      <c r="N7612" s="93"/>
      <c r="P7612" s="93"/>
    </row>
    <row r="7613" spans="2:16">
      <c r="B7613" s="93"/>
      <c r="C7613" s="93"/>
      <c r="D7613" s="93"/>
      <c r="F7613" s="93"/>
      <c r="H7613" s="93"/>
      <c r="J7613" s="93"/>
      <c r="L7613" s="93"/>
      <c r="N7613" s="93"/>
      <c r="P7613" s="93"/>
    </row>
    <row r="7614" spans="2:16">
      <c r="B7614" s="93"/>
      <c r="C7614" s="93"/>
      <c r="D7614" s="93"/>
      <c r="F7614" s="93"/>
      <c r="H7614" s="93"/>
      <c r="J7614" s="93"/>
      <c r="L7614" s="93"/>
      <c r="N7614" s="93"/>
      <c r="P7614" s="93"/>
    </row>
    <row r="7615" spans="2:16">
      <c r="B7615" s="93"/>
      <c r="C7615" s="93"/>
      <c r="D7615" s="93"/>
      <c r="F7615" s="93"/>
      <c r="H7615" s="93"/>
      <c r="J7615" s="93"/>
      <c r="L7615" s="93"/>
      <c r="N7615" s="93"/>
      <c r="P7615" s="93"/>
    </row>
    <row r="7616" spans="2:16">
      <c r="B7616" s="93"/>
      <c r="C7616" s="93"/>
      <c r="D7616" s="93"/>
      <c r="F7616" s="93"/>
      <c r="H7616" s="93"/>
      <c r="J7616" s="93"/>
      <c r="L7616" s="93"/>
      <c r="N7616" s="93"/>
      <c r="P7616" s="93"/>
    </row>
    <row r="7617" spans="2:16">
      <c r="B7617" s="93"/>
      <c r="C7617" s="93"/>
      <c r="D7617" s="93"/>
      <c r="F7617" s="93"/>
      <c r="H7617" s="93"/>
      <c r="J7617" s="93"/>
      <c r="L7617" s="93"/>
      <c r="N7617" s="93"/>
      <c r="P7617" s="93"/>
    </row>
    <row r="7618" spans="2:16">
      <c r="B7618" s="93"/>
      <c r="C7618" s="93"/>
      <c r="D7618" s="93"/>
      <c r="F7618" s="93"/>
      <c r="H7618" s="93"/>
      <c r="J7618" s="93"/>
      <c r="L7618" s="93"/>
      <c r="N7618" s="93"/>
      <c r="P7618" s="93"/>
    </row>
    <row r="7619" spans="2:16">
      <c r="B7619" s="93"/>
      <c r="C7619" s="93"/>
      <c r="D7619" s="93"/>
      <c r="F7619" s="93"/>
      <c r="H7619" s="93"/>
      <c r="J7619" s="93"/>
      <c r="L7619" s="93"/>
      <c r="N7619" s="93"/>
      <c r="P7619" s="93"/>
    </row>
    <row r="7620" spans="2:16">
      <c r="B7620" s="93"/>
      <c r="C7620" s="93"/>
      <c r="D7620" s="93"/>
      <c r="F7620" s="93"/>
      <c r="H7620" s="93"/>
      <c r="J7620" s="93"/>
      <c r="L7620" s="93"/>
      <c r="N7620" s="93"/>
      <c r="P7620" s="93"/>
    </row>
    <row r="7621" spans="2:16">
      <c r="B7621" s="93"/>
      <c r="C7621" s="93"/>
      <c r="D7621" s="93"/>
      <c r="F7621" s="93"/>
      <c r="H7621" s="93"/>
      <c r="J7621" s="93"/>
      <c r="L7621" s="93"/>
      <c r="N7621" s="93"/>
      <c r="P7621" s="93"/>
    </row>
    <row r="7622" spans="2:16">
      <c r="B7622" s="93"/>
      <c r="C7622" s="93"/>
      <c r="D7622" s="93"/>
      <c r="F7622" s="93"/>
      <c r="H7622" s="93"/>
      <c r="J7622" s="93"/>
      <c r="L7622" s="93"/>
      <c r="N7622" s="93"/>
      <c r="P7622" s="93"/>
    </row>
    <row r="7623" spans="2:16">
      <c r="B7623" s="93"/>
      <c r="C7623" s="93"/>
      <c r="D7623" s="93"/>
      <c r="F7623" s="93"/>
      <c r="H7623" s="93"/>
      <c r="J7623" s="93"/>
      <c r="L7623" s="93"/>
      <c r="N7623" s="93"/>
      <c r="P7623" s="93"/>
    </row>
    <row r="7624" spans="2:16">
      <c r="B7624" s="93"/>
      <c r="C7624" s="93"/>
      <c r="D7624" s="93"/>
      <c r="F7624" s="93"/>
      <c r="H7624" s="93"/>
      <c r="J7624" s="93"/>
      <c r="L7624" s="93"/>
      <c r="N7624" s="93"/>
      <c r="P7624" s="93"/>
    </row>
    <row r="7625" spans="2:16">
      <c r="B7625" s="93"/>
      <c r="C7625" s="93"/>
      <c r="D7625" s="93"/>
      <c r="F7625" s="93"/>
      <c r="H7625" s="93"/>
      <c r="J7625" s="93"/>
      <c r="L7625" s="93"/>
      <c r="N7625" s="93"/>
      <c r="P7625" s="93"/>
    </row>
    <row r="7626" spans="2:16">
      <c r="B7626" s="93"/>
      <c r="C7626" s="93"/>
      <c r="D7626" s="93"/>
      <c r="F7626" s="93"/>
      <c r="H7626" s="93"/>
      <c r="J7626" s="93"/>
      <c r="L7626" s="93"/>
      <c r="N7626" s="93"/>
      <c r="P7626" s="93"/>
    </row>
    <row r="7627" spans="2:16">
      <c r="B7627" s="93"/>
      <c r="C7627" s="93"/>
      <c r="D7627" s="93"/>
      <c r="F7627" s="93"/>
      <c r="H7627" s="93"/>
      <c r="J7627" s="93"/>
      <c r="L7627" s="93"/>
      <c r="N7627" s="93"/>
      <c r="P7627" s="93"/>
    </row>
    <row r="7628" spans="2:16">
      <c r="B7628" s="93"/>
      <c r="C7628" s="93"/>
      <c r="D7628" s="93"/>
      <c r="F7628" s="93"/>
      <c r="H7628" s="93"/>
      <c r="J7628" s="93"/>
      <c r="L7628" s="93"/>
      <c r="N7628" s="93"/>
      <c r="P7628" s="93"/>
    </row>
    <row r="7629" spans="2:16">
      <c r="B7629" s="93"/>
      <c r="C7629" s="93"/>
      <c r="D7629" s="93"/>
      <c r="F7629" s="93"/>
      <c r="H7629" s="93"/>
      <c r="J7629" s="93"/>
      <c r="L7629" s="93"/>
      <c r="N7629" s="93"/>
      <c r="P7629" s="93"/>
    </row>
    <row r="7630" spans="2:16">
      <c r="B7630" s="93"/>
      <c r="C7630" s="93"/>
      <c r="D7630" s="93"/>
      <c r="F7630" s="93"/>
      <c r="H7630" s="93"/>
      <c r="J7630" s="93"/>
      <c r="L7630" s="93"/>
      <c r="N7630" s="93"/>
      <c r="P7630" s="93"/>
    </row>
    <row r="7631" spans="2:16">
      <c r="B7631" s="93"/>
      <c r="C7631" s="93"/>
      <c r="D7631" s="93"/>
      <c r="F7631" s="93"/>
      <c r="H7631" s="93"/>
      <c r="J7631" s="93"/>
      <c r="L7631" s="93"/>
      <c r="N7631" s="93"/>
      <c r="P7631" s="93"/>
    </row>
    <row r="7632" spans="2:16">
      <c r="B7632" s="93"/>
      <c r="C7632" s="93"/>
      <c r="D7632" s="93"/>
      <c r="F7632" s="93"/>
      <c r="H7632" s="93"/>
      <c r="J7632" s="93"/>
      <c r="L7632" s="93"/>
      <c r="N7632" s="93"/>
      <c r="P7632" s="93"/>
    </row>
    <row r="7633" spans="2:16">
      <c r="B7633" s="93"/>
      <c r="C7633" s="93"/>
      <c r="D7633" s="93"/>
      <c r="F7633" s="93"/>
      <c r="H7633" s="93"/>
      <c r="J7633" s="93"/>
      <c r="L7633" s="93"/>
      <c r="N7633" s="93"/>
      <c r="P7633" s="93"/>
    </row>
    <row r="7634" spans="2:16">
      <c r="B7634" s="93"/>
      <c r="C7634" s="93"/>
      <c r="D7634" s="93"/>
      <c r="F7634" s="93"/>
      <c r="H7634" s="93"/>
      <c r="J7634" s="93"/>
      <c r="L7634" s="93"/>
      <c r="N7634" s="93"/>
      <c r="P7634" s="93"/>
    </row>
    <row r="7635" spans="2:16">
      <c r="B7635" s="93"/>
      <c r="C7635" s="93"/>
      <c r="D7635" s="93"/>
      <c r="F7635" s="93"/>
      <c r="H7635" s="93"/>
      <c r="J7635" s="93"/>
      <c r="L7635" s="93"/>
      <c r="N7635" s="93"/>
      <c r="P7635" s="93"/>
    </row>
    <row r="7636" spans="2:16">
      <c r="B7636" s="93"/>
      <c r="C7636" s="93"/>
      <c r="D7636" s="93"/>
      <c r="F7636" s="93"/>
      <c r="H7636" s="93"/>
      <c r="J7636" s="93"/>
      <c r="L7636" s="93"/>
      <c r="N7636" s="93"/>
      <c r="P7636" s="93"/>
    </row>
    <row r="7637" spans="2:16">
      <c r="B7637" s="93"/>
      <c r="C7637" s="93"/>
      <c r="D7637" s="93"/>
      <c r="F7637" s="93"/>
      <c r="H7637" s="93"/>
      <c r="J7637" s="93"/>
      <c r="L7637" s="93"/>
      <c r="N7637" s="93"/>
      <c r="P7637" s="93"/>
    </row>
    <row r="7638" spans="2:16">
      <c r="B7638" s="93"/>
      <c r="C7638" s="93"/>
      <c r="D7638" s="93"/>
      <c r="F7638" s="93"/>
      <c r="H7638" s="93"/>
      <c r="J7638" s="93"/>
      <c r="L7638" s="93"/>
      <c r="N7638" s="93"/>
      <c r="P7638" s="93"/>
    </row>
    <row r="7639" spans="2:16">
      <c r="B7639" s="93"/>
      <c r="C7639" s="93"/>
      <c r="D7639" s="93"/>
      <c r="F7639" s="93"/>
      <c r="H7639" s="93"/>
      <c r="J7639" s="93"/>
      <c r="L7639" s="93"/>
      <c r="N7639" s="93"/>
      <c r="P7639" s="93"/>
    </row>
    <row r="7640" spans="2:16">
      <c r="B7640" s="93"/>
      <c r="C7640" s="93"/>
      <c r="D7640" s="93"/>
      <c r="F7640" s="93"/>
      <c r="H7640" s="93"/>
      <c r="J7640" s="93"/>
      <c r="L7640" s="93"/>
      <c r="N7640" s="93"/>
      <c r="P7640" s="93"/>
    </row>
    <row r="7641" spans="2:16">
      <c r="B7641" s="93"/>
      <c r="C7641" s="93"/>
      <c r="D7641" s="93"/>
      <c r="F7641" s="93"/>
      <c r="H7641" s="93"/>
      <c r="J7641" s="93"/>
      <c r="L7641" s="93"/>
      <c r="N7641" s="93"/>
      <c r="P7641" s="93"/>
    </row>
    <row r="7642" spans="2:16">
      <c r="B7642" s="93"/>
      <c r="C7642" s="93"/>
      <c r="D7642" s="93"/>
      <c r="F7642" s="93"/>
      <c r="H7642" s="93"/>
      <c r="J7642" s="93"/>
      <c r="L7642" s="93"/>
      <c r="N7642" s="93"/>
      <c r="P7642" s="93"/>
    </row>
    <row r="7643" spans="2:16">
      <c r="B7643" s="93"/>
      <c r="C7643" s="93"/>
      <c r="D7643" s="93"/>
      <c r="F7643" s="93"/>
      <c r="H7643" s="93"/>
      <c r="J7643" s="93"/>
      <c r="L7643" s="93"/>
      <c r="N7643" s="93"/>
      <c r="P7643" s="93"/>
    </row>
    <row r="7644" spans="2:16">
      <c r="B7644" s="93"/>
      <c r="C7644" s="93"/>
      <c r="D7644" s="93"/>
      <c r="F7644" s="93"/>
      <c r="H7644" s="93"/>
      <c r="J7644" s="93"/>
      <c r="L7644" s="93"/>
      <c r="N7644" s="93"/>
      <c r="P7644" s="93"/>
    </row>
    <row r="7645" spans="2:16">
      <c r="B7645" s="93"/>
      <c r="C7645" s="93"/>
      <c r="D7645" s="93"/>
      <c r="F7645" s="93"/>
      <c r="H7645" s="93"/>
      <c r="J7645" s="93"/>
      <c r="L7645" s="93"/>
      <c r="N7645" s="93"/>
      <c r="P7645" s="93"/>
    </row>
    <row r="7646" spans="2:16">
      <c r="B7646" s="93"/>
      <c r="C7646" s="93"/>
      <c r="D7646" s="93"/>
      <c r="F7646" s="93"/>
      <c r="H7646" s="93"/>
      <c r="J7646" s="93"/>
      <c r="L7646" s="93"/>
      <c r="N7646" s="93"/>
      <c r="P7646" s="93"/>
    </row>
    <row r="7647" spans="2:16">
      <c r="B7647" s="93"/>
      <c r="C7647" s="93"/>
      <c r="D7647" s="93"/>
      <c r="F7647" s="93"/>
      <c r="H7647" s="93"/>
      <c r="J7647" s="93"/>
      <c r="L7647" s="93"/>
      <c r="N7647" s="93"/>
      <c r="P7647" s="93"/>
    </row>
    <row r="7648" spans="2:16">
      <c r="B7648" s="93"/>
      <c r="C7648" s="93"/>
      <c r="D7648" s="93"/>
      <c r="F7648" s="93"/>
      <c r="H7648" s="93"/>
      <c r="J7648" s="93"/>
      <c r="L7648" s="93"/>
      <c r="N7648" s="93"/>
      <c r="P7648" s="93"/>
    </row>
    <row r="7649" spans="2:16">
      <c r="B7649" s="93"/>
      <c r="C7649" s="93"/>
      <c r="D7649" s="93"/>
      <c r="F7649" s="93"/>
      <c r="H7649" s="93"/>
      <c r="J7649" s="93"/>
      <c r="L7649" s="93"/>
      <c r="N7649" s="93"/>
      <c r="P7649" s="93"/>
    </row>
    <row r="7650" spans="2:16">
      <c r="B7650" s="93"/>
      <c r="C7650" s="93"/>
      <c r="D7650" s="93"/>
      <c r="F7650" s="93"/>
      <c r="H7650" s="93"/>
      <c r="J7650" s="93"/>
      <c r="L7650" s="93"/>
      <c r="N7650" s="93"/>
      <c r="P7650" s="93"/>
    </row>
    <row r="7651" spans="2:16">
      <c r="B7651" s="93"/>
      <c r="C7651" s="93"/>
      <c r="D7651" s="93"/>
      <c r="F7651" s="93"/>
      <c r="H7651" s="93"/>
      <c r="J7651" s="93"/>
      <c r="L7651" s="93"/>
      <c r="N7651" s="93"/>
      <c r="P7651" s="93"/>
    </row>
    <row r="7652" spans="2:16">
      <c r="B7652" s="93"/>
      <c r="C7652" s="93"/>
      <c r="D7652" s="93"/>
      <c r="F7652" s="93"/>
      <c r="H7652" s="93"/>
      <c r="J7652" s="93"/>
      <c r="L7652" s="93"/>
      <c r="N7652" s="93"/>
      <c r="P7652" s="93"/>
    </row>
    <row r="7653" spans="2:16">
      <c r="B7653" s="93"/>
      <c r="C7653" s="93"/>
      <c r="D7653" s="93"/>
      <c r="F7653" s="93"/>
      <c r="H7653" s="93"/>
      <c r="J7653" s="93"/>
      <c r="L7653" s="93"/>
      <c r="N7653" s="93"/>
      <c r="P7653" s="93"/>
    </row>
    <row r="7654" spans="2:16">
      <c r="B7654" s="93"/>
      <c r="C7654" s="93"/>
      <c r="D7654" s="93"/>
      <c r="F7654" s="93"/>
      <c r="H7654" s="93"/>
      <c r="J7654" s="93"/>
      <c r="L7654" s="93"/>
      <c r="N7654" s="93"/>
      <c r="P7654" s="93"/>
    </row>
    <row r="7655" spans="2:16">
      <c r="B7655" s="93"/>
      <c r="C7655" s="93"/>
      <c r="D7655" s="93"/>
      <c r="F7655" s="93"/>
      <c r="H7655" s="93"/>
      <c r="J7655" s="93"/>
      <c r="L7655" s="93"/>
      <c r="N7655" s="93"/>
      <c r="P7655" s="93"/>
    </row>
    <row r="7656" spans="2:16">
      <c r="B7656" s="93"/>
      <c r="C7656" s="93"/>
      <c r="D7656" s="93"/>
      <c r="F7656" s="93"/>
      <c r="H7656" s="93"/>
      <c r="J7656" s="93"/>
      <c r="L7656" s="93"/>
      <c r="N7656" s="93"/>
      <c r="P7656" s="93"/>
    </row>
    <row r="7657" spans="2:16">
      <c r="B7657" s="93"/>
      <c r="C7657" s="93"/>
      <c r="D7657" s="93"/>
      <c r="F7657" s="93"/>
      <c r="H7657" s="93"/>
      <c r="J7657" s="93"/>
      <c r="L7657" s="93"/>
      <c r="N7657" s="93"/>
      <c r="P7657" s="93"/>
    </row>
    <row r="7658" spans="2:16">
      <c r="B7658" s="93"/>
      <c r="C7658" s="93"/>
      <c r="D7658" s="93"/>
      <c r="F7658" s="93"/>
      <c r="H7658" s="93"/>
      <c r="J7658" s="93"/>
      <c r="L7658" s="93"/>
      <c r="N7658" s="93"/>
      <c r="P7658" s="93"/>
    </row>
    <row r="7659" spans="2:16">
      <c r="B7659" s="93"/>
      <c r="C7659" s="93"/>
      <c r="D7659" s="93"/>
      <c r="F7659" s="93"/>
      <c r="H7659" s="93"/>
      <c r="J7659" s="93"/>
      <c r="L7659" s="93"/>
      <c r="N7659" s="93"/>
      <c r="P7659" s="93"/>
    </row>
    <row r="7660" spans="2:16">
      <c r="B7660" s="93"/>
      <c r="C7660" s="93"/>
      <c r="D7660" s="93"/>
      <c r="F7660" s="93"/>
      <c r="H7660" s="93"/>
      <c r="J7660" s="93"/>
      <c r="L7660" s="93"/>
      <c r="N7660" s="93"/>
      <c r="P7660" s="93"/>
    </row>
    <row r="7661" spans="2:16">
      <c r="B7661" s="93"/>
      <c r="C7661" s="93"/>
      <c r="D7661" s="93"/>
      <c r="F7661" s="93"/>
      <c r="H7661" s="93"/>
      <c r="J7661" s="93"/>
      <c r="L7661" s="93"/>
      <c r="N7661" s="93"/>
      <c r="P7661" s="93"/>
    </row>
    <row r="7662" spans="2:16">
      <c r="B7662" s="93"/>
      <c r="C7662" s="93"/>
      <c r="D7662" s="93"/>
      <c r="F7662" s="93"/>
      <c r="H7662" s="93"/>
      <c r="J7662" s="93"/>
      <c r="L7662" s="93"/>
      <c r="N7662" s="93"/>
      <c r="P7662" s="93"/>
    </row>
    <row r="7663" spans="2:16">
      <c r="B7663" s="93"/>
      <c r="C7663" s="93"/>
      <c r="D7663" s="93"/>
      <c r="F7663" s="93"/>
      <c r="H7663" s="93"/>
      <c r="J7663" s="93"/>
      <c r="L7663" s="93"/>
      <c r="N7663" s="93"/>
      <c r="P7663" s="93"/>
    </row>
    <row r="7664" spans="2:16">
      <c r="B7664" s="93"/>
      <c r="C7664" s="93"/>
      <c r="D7664" s="93"/>
      <c r="F7664" s="93"/>
      <c r="H7664" s="93"/>
      <c r="J7664" s="93"/>
      <c r="L7664" s="93"/>
      <c r="N7664" s="93"/>
      <c r="P7664" s="93"/>
    </row>
    <row r="7665" spans="2:16">
      <c r="B7665" s="93"/>
      <c r="C7665" s="93"/>
      <c r="D7665" s="93"/>
      <c r="F7665" s="93"/>
      <c r="H7665" s="93"/>
      <c r="J7665" s="93"/>
      <c r="L7665" s="93"/>
      <c r="N7665" s="93"/>
      <c r="P7665" s="93"/>
    </row>
    <row r="7666" spans="2:16">
      <c r="B7666" s="93"/>
      <c r="C7666" s="93"/>
      <c r="D7666" s="93"/>
      <c r="F7666" s="93"/>
      <c r="H7666" s="93"/>
      <c r="J7666" s="93"/>
      <c r="L7666" s="93"/>
      <c r="N7666" s="93"/>
      <c r="P7666" s="93"/>
    </row>
    <row r="7667" spans="2:16">
      <c r="B7667" s="93"/>
      <c r="C7667" s="93"/>
      <c r="D7667" s="93"/>
      <c r="F7667" s="93"/>
      <c r="H7667" s="93"/>
      <c r="J7667" s="93"/>
      <c r="L7667" s="93"/>
      <c r="N7667" s="93"/>
      <c r="P7667" s="93"/>
    </row>
    <row r="7668" spans="2:16">
      <c r="B7668" s="93"/>
      <c r="C7668" s="93"/>
      <c r="D7668" s="93"/>
      <c r="F7668" s="93"/>
      <c r="H7668" s="93"/>
      <c r="J7668" s="93"/>
      <c r="L7668" s="93"/>
      <c r="N7668" s="93"/>
      <c r="P7668" s="93"/>
    </row>
    <row r="7669" spans="2:16">
      <c r="B7669" s="93"/>
      <c r="C7669" s="93"/>
      <c r="D7669" s="93"/>
      <c r="F7669" s="93"/>
      <c r="H7669" s="93"/>
      <c r="J7669" s="93"/>
      <c r="L7669" s="93"/>
      <c r="N7669" s="93"/>
      <c r="P7669" s="93"/>
    </row>
    <row r="7670" spans="2:16">
      <c r="B7670" s="93"/>
      <c r="C7670" s="93"/>
      <c r="D7670" s="93"/>
      <c r="F7670" s="93"/>
      <c r="H7670" s="93"/>
      <c r="J7670" s="93"/>
      <c r="L7670" s="93"/>
      <c r="N7670" s="93"/>
      <c r="P7670" s="93"/>
    </row>
    <row r="7671" spans="2:16">
      <c r="B7671" s="93"/>
      <c r="C7671" s="93"/>
      <c r="D7671" s="93"/>
      <c r="F7671" s="93"/>
      <c r="H7671" s="93"/>
      <c r="J7671" s="93"/>
      <c r="L7671" s="93"/>
      <c r="N7671" s="93"/>
      <c r="P7671" s="93"/>
    </row>
    <row r="7672" spans="2:16">
      <c r="B7672" s="93"/>
      <c r="C7672" s="93"/>
      <c r="D7672" s="93"/>
      <c r="F7672" s="93"/>
      <c r="H7672" s="93"/>
      <c r="J7672" s="93"/>
      <c r="L7672" s="93"/>
      <c r="N7672" s="93"/>
      <c r="P7672" s="93"/>
    </row>
    <row r="7673" spans="2:16">
      <c r="B7673" s="93"/>
      <c r="C7673" s="93"/>
      <c r="D7673" s="93"/>
      <c r="F7673" s="93"/>
      <c r="H7673" s="93"/>
      <c r="J7673" s="93"/>
      <c r="L7673" s="93"/>
      <c r="N7673" s="93"/>
      <c r="P7673" s="93"/>
    </row>
    <row r="7674" spans="2:16">
      <c r="B7674" s="93"/>
      <c r="C7674" s="93"/>
      <c r="D7674" s="93"/>
      <c r="F7674" s="93"/>
      <c r="H7674" s="93"/>
      <c r="J7674" s="93"/>
      <c r="L7674" s="93"/>
      <c r="N7674" s="93"/>
      <c r="P7674" s="93"/>
    </row>
    <row r="7675" spans="2:16">
      <c r="B7675" s="93"/>
      <c r="C7675" s="93"/>
      <c r="D7675" s="93"/>
      <c r="F7675" s="93"/>
      <c r="H7675" s="93"/>
      <c r="J7675" s="93"/>
      <c r="L7675" s="93"/>
      <c r="N7675" s="93"/>
      <c r="P7675" s="93"/>
    </row>
    <row r="7676" spans="2:16">
      <c r="B7676" s="93"/>
      <c r="C7676" s="93"/>
      <c r="D7676" s="93"/>
      <c r="F7676" s="93"/>
      <c r="H7676" s="93"/>
      <c r="J7676" s="93"/>
      <c r="L7676" s="93"/>
      <c r="N7676" s="93"/>
      <c r="P7676" s="93"/>
    </row>
    <row r="7677" spans="2:16">
      <c r="B7677" s="93"/>
      <c r="C7677" s="93"/>
      <c r="D7677" s="93"/>
      <c r="F7677" s="93"/>
      <c r="H7677" s="93"/>
      <c r="J7677" s="93"/>
      <c r="L7677" s="93"/>
      <c r="N7677" s="93"/>
      <c r="P7677" s="93"/>
    </row>
    <row r="7678" spans="2:16">
      <c r="B7678" s="93"/>
      <c r="C7678" s="93"/>
      <c r="D7678" s="93"/>
      <c r="F7678" s="93"/>
      <c r="H7678" s="93"/>
      <c r="J7678" s="93"/>
      <c r="L7678" s="93"/>
      <c r="N7678" s="93"/>
      <c r="P7678" s="93"/>
    </row>
    <row r="7679" spans="2:16">
      <c r="B7679" s="93"/>
      <c r="C7679" s="93"/>
      <c r="D7679" s="93"/>
      <c r="F7679" s="93"/>
      <c r="H7679" s="93"/>
      <c r="J7679" s="93"/>
      <c r="L7679" s="93"/>
      <c r="N7679" s="93"/>
      <c r="P7679" s="93"/>
    </row>
    <row r="7680" spans="2:16">
      <c r="B7680" s="93"/>
      <c r="C7680" s="93"/>
      <c r="D7680" s="93"/>
      <c r="F7680" s="93"/>
      <c r="H7680" s="93"/>
      <c r="J7680" s="93"/>
      <c r="L7680" s="93"/>
      <c r="N7680" s="93"/>
      <c r="P7680" s="93"/>
    </row>
    <row r="7681" spans="2:16">
      <c r="B7681" s="93"/>
      <c r="C7681" s="93"/>
      <c r="D7681" s="93"/>
      <c r="F7681" s="93"/>
      <c r="H7681" s="93"/>
      <c r="J7681" s="93"/>
      <c r="L7681" s="93"/>
      <c r="N7681" s="93"/>
      <c r="P7681" s="93"/>
    </row>
    <row r="7682" spans="2:16">
      <c r="B7682" s="93"/>
      <c r="C7682" s="93"/>
      <c r="D7682" s="93"/>
      <c r="F7682" s="93"/>
      <c r="H7682" s="93"/>
      <c r="J7682" s="93"/>
      <c r="L7682" s="93"/>
      <c r="N7682" s="93"/>
      <c r="P7682" s="93"/>
    </row>
    <row r="7683" spans="2:16">
      <c r="B7683" s="93"/>
      <c r="C7683" s="93"/>
      <c r="D7683" s="93"/>
      <c r="F7683" s="93"/>
      <c r="H7683" s="93"/>
      <c r="J7683" s="93"/>
      <c r="L7683" s="93"/>
      <c r="N7683" s="93"/>
      <c r="P7683" s="93"/>
    </row>
    <row r="7684" spans="2:16">
      <c r="B7684" s="93"/>
      <c r="C7684" s="93"/>
      <c r="D7684" s="93"/>
      <c r="F7684" s="93"/>
      <c r="H7684" s="93"/>
      <c r="J7684" s="93"/>
      <c r="L7684" s="93"/>
      <c r="N7684" s="93"/>
      <c r="P7684" s="93"/>
    </row>
    <row r="7685" spans="2:16">
      <c r="B7685" s="93"/>
      <c r="C7685" s="93"/>
      <c r="D7685" s="93"/>
      <c r="F7685" s="93"/>
      <c r="H7685" s="93"/>
      <c r="J7685" s="93"/>
      <c r="L7685" s="93"/>
      <c r="N7685" s="93"/>
      <c r="P7685" s="93"/>
    </row>
    <row r="7686" spans="2:16">
      <c r="B7686" s="93"/>
      <c r="C7686" s="93"/>
      <c r="D7686" s="93"/>
      <c r="F7686" s="93"/>
      <c r="H7686" s="93"/>
      <c r="J7686" s="93"/>
      <c r="L7686" s="93"/>
      <c r="N7686" s="93"/>
      <c r="P7686" s="93"/>
    </row>
    <row r="7687" spans="2:16">
      <c r="B7687" s="93"/>
      <c r="C7687" s="93"/>
      <c r="D7687" s="93"/>
      <c r="F7687" s="93"/>
      <c r="H7687" s="93"/>
      <c r="J7687" s="93"/>
      <c r="L7687" s="93"/>
      <c r="N7687" s="93"/>
      <c r="P7687" s="93"/>
    </row>
    <row r="7688" spans="2:16">
      <c r="B7688" s="93"/>
      <c r="C7688" s="93"/>
      <c r="D7688" s="93"/>
      <c r="F7688" s="93"/>
      <c r="H7688" s="93"/>
      <c r="J7688" s="93"/>
      <c r="L7688" s="93"/>
      <c r="N7688" s="93"/>
      <c r="P7688" s="93"/>
    </row>
    <row r="7689" spans="2:16">
      <c r="B7689" s="93"/>
      <c r="C7689" s="93"/>
      <c r="D7689" s="93"/>
      <c r="F7689" s="93"/>
      <c r="H7689" s="93"/>
      <c r="J7689" s="93"/>
      <c r="L7689" s="93"/>
      <c r="N7689" s="93"/>
      <c r="P7689" s="93"/>
    </row>
    <row r="7690" spans="2:16">
      <c r="B7690" s="93"/>
      <c r="C7690" s="93"/>
      <c r="D7690" s="93"/>
      <c r="F7690" s="93"/>
      <c r="H7690" s="93"/>
      <c r="J7690" s="93"/>
      <c r="L7690" s="93"/>
      <c r="N7690" s="93"/>
      <c r="P7690" s="93"/>
    </row>
    <row r="7691" spans="2:16">
      <c r="B7691" s="93"/>
      <c r="C7691" s="93"/>
      <c r="D7691" s="93"/>
      <c r="F7691" s="93"/>
      <c r="H7691" s="93"/>
      <c r="J7691" s="93"/>
      <c r="L7691" s="93"/>
      <c r="N7691" s="93"/>
      <c r="P7691" s="93"/>
    </row>
    <row r="7692" spans="2:16">
      <c r="B7692" s="93"/>
      <c r="C7692" s="93"/>
      <c r="D7692" s="93"/>
      <c r="F7692" s="93"/>
      <c r="H7692" s="93"/>
      <c r="J7692" s="93"/>
      <c r="L7692" s="93"/>
      <c r="N7692" s="93"/>
      <c r="P7692" s="93"/>
    </row>
    <row r="7693" spans="2:16">
      <c r="B7693" s="93"/>
      <c r="C7693" s="93"/>
      <c r="D7693" s="93"/>
      <c r="F7693" s="93"/>
      <c r="H7693" s="93"/>
      <c r="J7693" s="93"/>
      <c r="L7693" s="93"/>
      <c r="N7693" s="93"/>
      <c r="P7693" s="93"/>
    </row>
    <row r="7694" spans="2:16">
      <c r="B7694" s="93"/>
      <c r="C7694" s="93"/>
      <c r="D7694" s="93"/>
      <c r="F7694" s="93"/>
      <c r="H7694" s="93"/>
      <c r="J7694" s="93"/>
      <c r="L7694" s="93"/>
      <c r="N7694" s="93"/>
      <c r="P7694" s="93"/>
    </row>
    <row r="7695" spans="2:16">
      <c r="B7695" s="93"/>
      <c r="C7695" s="93"/>
      <c r="D7695" s="93"/>
      <c r="F7695" s="93"/>
      <c r="H7695" s="93"/>
      <c r="J7695" s="93"/>
      <c r="L7695" s="93"/>
      <c r="N7695" s="93"/>
      <c r="P7695" s="93"/>
    </row>
    <row r="7696" spans="2:16">
      <c r="B7696" s="93"/>
      <c r="C7696" s="93"/>
      <c r="D7696" s="93"/>
      <c r="F7696" s="93"/>
      <c r="H7696" s="93"/>
      <c r="J7696" s="93"/>
      <c r="L7696" s="93"/>
      <c r="N7696" s="93"/>
      <c r="P7696" s="93"/>
    </row>
    <row r="7697" spans="2:16">
      <c r="B7697" s="93"/>
      <c r="C7697" s="93"/>
      <c r="D7697" s="93"/>
      <c r="F7697" s="93"/>
      <c r="H7697" s="93"/>
      <c r="J7697" s="93"/>
      <c r="L7697" s="93"/>
      <c r="N7697" s="93"/>
      <c r="P7697" s="93"/>
    </row>
    <row r="7698" spans="2:16">
      <c r="B7698" s="93"/>
      <c r="C7698" s="93"/>
      <c r="D7698" s="93"/>
      <c r="F7698" s="93"/>
      <c r="H7698" s="93"/>
      <c r="J7698" s="93"/>
      <c r="L7698" s="93"/>
      <c r="N7698" s="93"/>
      <c r="P7698" s="93"/>
    </row>
    <row r="7699" spans="2:16">
      <c r="B7699" s="93"/>
      <c r="C7699" s="93"/>
      <c r="D7699" s="93"/>
      <c r="F7699" s="93"/>
      <c r="H7699" s="93"/>
      <c r="J7699" s="93"/>
      <c r="L7699" s="93"/>
      <c r="N7699" s="93"/>
      <c r="P7699" s="93"/>
    </row>
    <row r="7700" spans="2:16">
      <c r="B7700" s="93"/>
      <c r="C7700" s="93"/>
      <c r="D7700" s="93"/>
      <c r="F7700" s="93"/>
      <c r="H7700" s="93"/>
      <c r="J7700" s="93"/>
      <c r="L7700" s="93"/>
      <c r="N7700" s="93"/>
      <c r="P7700" s="93"/>
    </row>
    <row r="7701" spans="2:16">
      <c r="B7701" s="93"/>
      <c r="C7701" s="93"/>
      <c r="D7701" s="93"/>
      <c r="F7701" s="93"/>
      <c r="H7701" s="93"/>
      <c r="J7701" s="93"/>
      <c r="L7701" s="93"/>
      <c r="N7701" s="93"/>
      <c r="P7701" s="93"/>
    </row>
    <row r="7702" spans="2:16">
      <c r="B7702" s="93"/>
      <c r="C7702" s="93"/>
      <c r="D7702" s="93"/>
      <c r="F7702" s="93"/>
      <c r="H7702" s="93"/>
      <c r="J7702" s="93"/>
      <c r="L7702" s="93"/>
      <c r="N7702" s="93"/>
      <c r="P7702" s="93"/>
    </row>
    <row r="7703" spans="2:16">
      <c r="B7703" s="93"/>
      <c r="C7703" s="93"/>
      <c r="D7703" s="93"/>
      <c r="F7703" s="93"/>
      <c r="H7703" s="93"/>
      <c r="J7703" s="93"/>
      <c r="L7703" s="93"/>
      <c r="N7703" s="93"/>
      <c r="P7703" s="93"/>
    </row>
    <row r="7704" spans="2:16">
      <c r="B7704" s="93"/>
      <c r="C7704" s="93"/>
      <c r="D7704" s="93"/>
      <c r="F7704" s="93"/>
      <c r="H7704" s="93"/>
      <c r="J7704" s="93"/>
      <c r="L7704" s="93"/>
      <c r="N7704" s="93"/>
      <c r="P7704" s="93"/>
    </row>
    <row r="7705" spans="2:16">
      <c r="B7705" s="93"/>
      <c r="C7705" s="93"/>
      <c r="D7705" s="93"/>
      <c r="F7705" s="93"/>
      <c r="H7705" s="93"/>
      <c r="J7705" s="93"/>
      <c r="L7705" s="93"/>
      <c r="N7705" s="93"/>
      <c r="P7705" s="93"/>
    </row>
    <row r="7706" spans="2:16">
      <c r="B7706" s="93"/>
      <c r="C7706" s="93"/>
      <c r="D7706" s="93"/>
      <c r="F7706" s="93"/>
      <c r="H7706" s="93"/>
      <c r="J7706" s="93"/>
      <c r="L7706" s="93"/>
      <c r="N7706" s="93"/>
      <c r="P7706" s="93"/>
    </row>
    <row r="7707" spans="2:16">
      <c r="B7707" s="93"/>
      <c r="C7707" s="93"/>
      <c r="D7707" s="93"/>
      <c r="F7707" s="93"/>
      <c r="H7707" s="93"/>
      <c r="J7707" s="93"/>
      <c r="L7707" s="93"/>
      <c r="N7707" s="93"/>
      <c r="P7707" s="93"/>
    </row>
    <row r="7708" spans="2:16">
      <c r="B7708" s="93"/>
      <c r="C7708" s="93"/>
      <c r="D7708" s="93"/>
      <c r="F7708" s="93"/>
      <c r="H7708" s="93"/>
      <c r="J7708" s="93"/>
      <c r="L7708" s="93"/>
      <c r="N7708" s="93"/>
      <c r="P7708" s="93"/>
    </row>
    <row r="7709" spans="2:16">
      <c r="B7709" s="93"/>
      <c r="C7709" s="93"/>
      <c r="D7709" s="93"/>
      <c r="F7709" s="93"/>
      <c r="H7709" s="93"/>
      <c r="J7709" s="93"/>
      <c r="L7709" s="93"/>
      <c r="N7709" s="93"/>
      <c r="P7709" s="93"/>
    </row>
    <row r="7710" spans="2:16">
      <c r="B7710" s="93"/>
      <c r="C7710" s="93"/>
      <c r="D7710" s="93"/>
      <c r="F7710" s="93"/>
      <c r="H7710" s="93"/>
      <c r="J7710" s="93"/>
      <c r="L7710" s="93"/>
      <c r="N7710" s="93"/>
      <c r="P7710" s="93"/>
    </row>
    <row r="7711" spans="2:16">
      <c r="B7711" s="93"/>
      <c r="C7711" s="93"/>
      <c r="D7711" s="93"/>
      <c r="F7711" s="93"/>
      <c r="H7711" s="93"/>
      <c r="J7711" s="93"/>
      <c r="L7711" s="93"/>
      <c r="N7711" s="93"/>
      <c r="P7711" s="93"/>
    </row>
    <row r="7712" spans="2:16">
      <c r="B7712" s="93"/>
      <c r="C7712" s="93"/>
      <c r="D7712" s="93"/>
      <c r="F7712" s="93"/>
      <c r="H7712" s="93"/>
      <c r="J7712" s="93"/>
      <c r="L7712" s="93"/>
      <c r="N7712" s="93"/>
      <c r="P7712" s="93"/>
    </row>
    <row r="7713" spans="2:16">
      <c r="B7713" s="93"/>
      <c r="C7713" s="93"/>
      <c r="D7713" s="93"/>
      <c r="F7713" s="93"/>
      <c r="H7713" s="93"/>
      <c r="J7713" s="93"/>
      <c r="L7713" s="93"/>
      <c r="N7713" s="93"/>
      <c r="P7713" s="93"/>
    </row>
    <row r="7714" spans="2:16">
      <c r="B7714" s="93"/>
      <c r="C7714" s="93"/>
      <c r="D7714" s="93"/>
      <c r="F7714" s="93"/>
      <c r="H7714" s="93"/>
      <c r="J7714" s="93"/>
      <c r="L7714" s="93"/>
      <c r="N7714" s="93"/>
      <c r="P7714" s="93"/>
    </row>
    <row r="7715" spans="2:16">
      <c r="B7715" s="93"/>
      <c r="C7715" s="93"/>
      <c r="D7715" s="93"/>
      <c r="F7715" s="93"/>
      <c r="H7715" s="93"/>
      <c r="J7715" s="93"/>
      <c r="L7715" s="93"/>
      <c r="N7715" s="93"/>
      <c r="P7715" s="93"/>
    </row>
    <row r="7716" spans="2:16">
      <c r="B7716" s="93"/>
      <c r="C7716" s="93"/>
      <c r="D7716" s="93"/>
      <c r="F7716" s="93"/>
      <c r="H7716" s="93"/>
      <c r="J7716" s="93"/>
      <c r="L7716" s="93"/>
      <c r="N7716" s="93"/>
      <c r="P7716" s="93"/>
    </row>
    <row r="7717" spans="2:16">
      <c r="B7717" s="93"/>
      <c r="C7717" s="93"/>
      <c r="D7717" s="93"/>
      <c r="F7717" s="93"/>
      <c r="H7717" s="93"/>
      <c r="J7717" s="93"/>
      <c r="L7717" s="93"/>
      <c r="N7717" s="93"/>
      <c r="P7717" s="93"/>
    </row>
    <row r="7718" spans="2:16">
      <c r="B7718" s="93"/>
      <c r="C7718" s="93"/>
      <c r="D7718" s="93"/>
      <c r="F7718" s="93"/>
      <c r="H7718" s="93"/>
      <c r="J7718" s="93"/>
      <c r="L7718" s="93"/>
      <c r="N7718" s="93"/>
      <c r="P7718" s="93"/>
    </row>
    <row r="7719" spans="2:16">
      <c r="B7719" s="93"/>
      <c r="C7719" s="93"/>
      <c r="D7719" s="93"/>
      <c r="F7719" s="93"/>
      <c r="H7719" s="93"/>
      <c r="J7719" s="93"/>
      <c r="L7719" s="93"/>
      <c r="N7719" s="93"/>
      <c r="P7719" s="93"/>
    </row>
    <row r="7720" spans="2:16">
      <c r="B7720" s="93"/>
      <c r="C7720" s="93"/>
      <c r="D7720" s="93"/>
      <c r="F7720" s="93"/>
      <c r="H7720" s="93"/>
      <c r="J7720" s="93"/>
      <c r="L7720" s="93"/>
      <c r="N7720" s="93"/>
      <c r="P7720" s="93"/>
    </row>
    <row r="7721" spans="2:16">
      <c r="B7721" s="93"/>
      <c r="C7721" s="93"/>
      <c r="D7721" s="93"/>
      <c r="F7721" s="93"/>
      <c r="H7721" s="93"/>
      <c r="J7721" s="93"/>
      <c r="L7721" s="93"/>
      <c r="N7721" s="93"/>
      <c r="P7721" s="93"/>
    </row>
    <row r="7722" spans="2:16">
      <c r="B7722" s="93"/>
      <c r="C7722" s="93"/>
      <c r="D7722" s="93"/>
      <c r="F7722" s="93"/>
      <c r="H7722" s="93"/>
      <c r="J7722" s="93"/>
      <c r="L7722" s="93"/>
      <c r="N7722" s="93"/>
      <c r="P7722" s="93"/>
    </row>
    <row r="7723" spans="2:16">
      <c r="B7723" s="93"/>
      <c r="C7723" s="93"/>
      <c r="D7723" s="93"/>
      <c r="F7723" s="93"/>
      <c r="H7723" s="93"/>
      <c r="J7723" s="93"/>
      <c r="L7723" s="93"/>
      <c r="N7723" s="93"/>
      <c r="P7723" s="93"/>
    </row>
    <row r="7724" spans="2:16">
      <c r="B7724" s="93"/>
      <c r="C7724" s="93"/>
      <c r="D7724" s="93"/>
      <c r="F7724" s="93"/>
      <c r="H7724" s="93"/>
      <c r="J7724" s="93"/>
      <c r="L7724" s="93"/>
      <c r="N7724" s="93"/>
      <c r="P7724" s="93"/>
    </row>
    <row r="7725" spans="2:16">
      <c r="B7725" s="93"/>
      <c r="C7725" s="93"/>
      <c r="D7725" s="93"/>
      <c r="F7725" s="93"/>
      <c r="H7725" s="93"/>
      <c r="J7725" s="93"/>
      <c r="L7725" s="93"/>
      <c r="N7725" s="93"/>
      <c r="P7725" s="93"/>
    </row>
    <row r="7726" spans="2:16">
      <c r="B7726" s="93"/>
      <c r="C7726" s="93"/>
      <c r="D7726" s="93"/>
      <c r="F7726" s="93"/>
      <c r="H7726" s="93"/>
      <c r="J7726" s="93"/>
      <c r="L7726" s="93"/>
      <c r="N7726" s="93"/>
      <c r="P7726" s="93"/>
    </row>
    <row r="7727" spans="2:16">
      <c r="B7727" s="93"/>
      <c r="C7727" s="93"/>
      <c r="D7727" s="93"/>
      <c r="F7727" s="93"/>
      <c r="H7727" s="93"/>
      <c r="J7727" s="93"/>
      <c r="L7727" s="93"/>
      <c r="N7727" s="93"/>
      <c r="P7727" s="93"/>
    </row>
    <row r="7728" spans="2:16">
      <c r="B7728" s="93"/>
      <c r="C7728" s="93"/>
      <c r="D7728" s="93"/>
      <c r="F7728" s="93"/>
      <c r="H7728" s="93"/>
      <c r="J7728" s="93"/>
      <c r="L7728" s="93"/>
      <c r="N7728" s="93"/>
      <c r="P7728" s="93"/>
    </row>
    <row r="7729" spans="2:16">
      <c r="B7729" s="93"/>
      <c r="C7729" s="93"/>
      <c r="D7729" s="93"/>
      <c r="F7729" s="93"/>
      <c r="H7729" s="93"/>
      <c r="J7729" s="93"/>
      <c r="L7729" s="93"/>
      <c r="N7729" s="93"/>
      <c r="P7729" s="93"/>
    </row>
    <row r="7730" spans="2:16">
      <c r="B7730" s="93"/>
      <c r="C7730" s="93"/>
      <c r="D7730" s="93"/>
      <c r="F7730" s="93"/>
      <c r="H7730" s="93"/>
      <c r="J7730" s="93"/>
      <c r="L7730" s="93"/>
      <c r="N7730" s="93"/>
      <c r="P7730" s="93"/>
    </row>
    <row r="7731" spans="2:16">
      <c r="B7731" s="93"/>
      <c r="C7731" s="93"/>
      <c r="D7731" s="93"/>
      <c r="F7731" s="93"/>
      <c r="H7731" s="93"/>
      <c r="J7731" s="93"/>
      <c r="L7731" s="93"/>
      <c r="N7731" s="93"/>
      <c r="P7731" s="93"/>
    </row>
    <row r="7732" spans="2:16">
      <c r="B7732" s="93"/>
      <c r="C7732" s="93"/>
      <c r="D7732" s="93"/>
      <c r="F7732" s="93"/>
      <c r="H7732" s="93"/>
      <c r="J7732" s="93"/>
      <c r="L7732" s="93"/>
      <c r="N7732" s="93"/>
      <c r="P7732" s="93"/>
    </row>
    <row r="7733" spans="2:16">
      <c r="B7733" s="93"/>
      <c r="C7733" s="93"/>
      <c r="D7733" s="93"/>
      <c r="F7733" s="93"/>
      <c r="H7733" s="93"/>
      <c r="J7733" s="93"/>
      <c r="L7733" s="93"/>
      <c r="N7733" s="93"/>
      <c r="P7733" s="93"/>
    </row>
    <row r="7734" spans="2:16">
      <c r="B7734" s="93"/>
      <c r="C7734" s="93"/>
      <c r="D7734" s="93"/>
      <c r="F7734" s="93"/>
      <c r="H7734" s="93"/>
      <c r="J7734" s="93"/>
      <c r="L7734" s="93"/>
      <c r="N7734" s="93"/>
      <c r="P7734" s="93"/>
    </row>
    <row r="7735" spans="2:16">
      <c r="B7735" s="93"/>
      <c r="C7735" s="93"/>
      <c r="D7735" s="93"/>
      <c r="F7735" s="93"/>
      <c r="H7735" s="93"/>
      <c r="J7735" s="93"/>
      <c r="L7735" s="93"/>
      <c r="N7735" s="93"/>
      <c r="P7735" s="93"/>
    </row>
    <row r="7736" spans="2:16">
      <c r="B7736" s="93"/>
      <c r="C7736" s="93"/>
      <c r="D7736" s="93"/>
      <c r="F7736" s="93"/>
      <c r="H7736" s="93"/>
      <c r="J7736" s="93"/>
      <c r="L7736" s="93"/>
      <c r="N7736" s="93"/>
      <c r="P7736" s="93"/>
    </row>
    <row r="7737" spans="2:16">
      <c r="B7737" s="93"/>
      <c r="C7737" s="93"/>
      <c r="D7737" s="93"/>
      <c r="F7737" s="93"/>
      <c r="H7737" s="93"/>
      <c r="J7737" s="93"/>
      <c r="L7737" s="93"/>
      <c r="N7737" s="93"/>
      <c r="P7737" s="93"/>
    </row>
    <row r="7738" spans="2:16">
      <c r="B7738" s="93"/>
      <c r="C7738" s="93"/>
      <c r="D7738" s="93"/>
      <c r="F7738" s="93"/>
      <c r="H7738" s="93"/>
      <c r="J7738" s="93"/>
      <c r="L7738" s="93"/>
      <c r="N7738" s="93"/>
      <c r="P7738" s="93"/>
    </row>
    <row r="7739" spans="2:16">
      <c r="B7739" s="93"/>
      <c r="C7739" s="93"/>
      <c r="D7739" s="93"/>
      <c r="F7739" s="93"/>
      <c r="H7739" s="93"/>
      <c r="J7739" s="93"/>
      <c r="L7739" s="93"/>
      <c r="N7739" s="93"/>
      <c r="P7739" s="93"/>
    </row>
    <row r="7740" spans="2:16">
      <c r="B7740" s="93"/>
      <c r="C7740" s="93"/>
      <c r="D7740" s="93"/>
      <c r="F7740" s="93"/>
      <c r="H7740" s="93"/>
      <c r="J7740" s="93"/>
      <c r="L7740" s="93"/>
      <c r="N7740" s="93"/>
      <c r="P7740" s="93"/>
    </row>
    <row r="7741" spans="2:16">
      <c r="B7741" s="93"/>
      <c r="C7741" s="93"/>
      <c r="D7741" s="93"/>
      <c r="F7741" s="93"/>
      <c r="H7741" s="93"/>
      <c r="J7741" s="93"/>
      <c r="L7741" s="93"/>
      <c r="N7741" s="93"/>
      <c r="P7741" s="93"/>
    </row>
    <row r="7742" spans="2:16">
      <c r="B7742" s="93"/>
      <c r="C7742" s="93"/>
      <c r="D7742" s="93"/>
      <c r="F7742" s="93"/>
      <c r="H7742" s="93"/>
      <c r="J7742" s="93"/>
      <c r="L7742" s="93"/>
      <c r="N7742" s="93"/>
      <c r="P7742" s="93"/>
    </row>
    <row r="7743" spans="2:16">
      <c r="B7743" s="93"/>
      <c r="C7743" s="93"/>
      <c r="D7743" s="93"/>
      <c r="F7743" s="93"/>
      <c r="H7743" s="93"/>
      <c r="J7743" s="93"/>
      <c r="L7743" s="93"/>
      <c r="N7743" s="93"/>
      <c r="P7743" s="93"/>
    </row>
    <row r="7744" spans="2:16">
      <c r="B7744" s="93"/>
      <c r="C7744" s="93"/>
      <c r="D7744" s="93"/>
      <c r="F7744" s="93"/>
      <c r="H7744" s="93"/>
      <c r="J7744" s="93"/>
      <c r="L7744" s="93"/>
      <c r="N7744" s="93"/>
      <c r="P7744" s="93"/>
    </row>
    <row r="7745" spans="2:16">
      <c r="B7745" s="93"/>
      <c r="C7745" s="93"/>
      <c r="D7745" s="93"/>
      <c r="F7745" s="93"/>
      <c r="H7745" s="93"/>
      <c r="J7745" s="93"/>
      <c r="L7745" s="93"/>
      <c r="N7745" s="93"/>
      <c r="P7745" s="93"/>
    </row>
    <row r="7746" spans="2:16">
      <c r="B7746" s="93"/>
      <c r="C7746" s="93"/>
      <c r="D7746" s="93"/>
      <c r="F7746" s="93"/>
      <c r="H7746" s="93"/>
      <c r="J7746" s="93"/>
      <c r="L7746" s="93"/>
      <c r="N7746" s="93"/>
      <c r="P7746" s="93"/>
    </row>
    <row r="7747" spans="2:16">
      <c r="B7747" s="93"/>
      <c r="C7747" s="93"/>
      <c r="D7747" s="93"/>
      <c r="F7747" s="93"/>
      <c r="H7747" s="93"/>
      <c r="J7747" s="93"/>
      <c r="L7747" s="93"/>
      <c r="N7747" s="93"/>
      <c r="P7747" s="93"/>
    </row>
    <row r="7748" spans="2:16">
      <c r="B7748" s="93"/>
      <c r="C7748" s="93"/>
      <c r="D7748" s="93"/>
      <c r="F7748" s="93"/>
      <c r="H7748" s="93"/>
      <c r="J7748" s="93"/>
      <c r="L7748" s="93"/>
      <c r="N7748" s="93"/>
      <c r="P7748" s="93"/>
    </row>
    <row r="7749" spans="2:16">
      <c r="B7749" s="93"/>
      <c r="C7749" s="93"/>
      <c r="D7749" s="93"/>
      <c r="F7749" s="93"/>
      <c r="H7749" s="93"/>
      <c r="J7749" s="93"/>
      <c r="L7749" s="93"/>
      <c r="N7749" s="93"/>
      <c r="P7749" s="93"/>
    </row>
    <row r="7750" spans="2:16">
      <c r="B7750" s="93"/>
      <c r="C7750" s="93"/>
      <c r="D7750" s="93"/>
      <c r="F7750" s="93"/>
      <c r="H7750" s="93"/>
      <c r="J7750" s="93"/>
      <c r="L7750" s="93"/>
      <c r="N7750" s="93"/>
      <c r="P7750" s="93"/>
    </row>
    <row r="7751" spans="2:16">
      <c r="B7751" s="93"/>
      <c r="C7751" s="93"/>
      <c r="D7751" s="93"/>
      <c r="F7751" s="93"/>
      <c r="H7751" s="93"/>
      <c r="J7751" s="93"/>
      <c r="L7751" s="93"/>
      <c r="N7751" s="93"/>
      <c r="P7751" s="93"/>
    </row>
    <row r="7752" spans="2:16">
      <c r="B7752" s="93"/>
      <c r="C7752" s="93"/>
      <c r="D7752" s="93"/>
      <c r="F7752" s="93"/>
      <c r="H7752" s="93"/>
      <c r="J7752" s="93"/>
      <c r="L7752" s="93"/>
      <c r="N7752" s="93"/>
      <c r="P7752" s="93"/>
    </row>
    <row r="7753" spans="2:16">
      <c r="B7753" s="93"/>
      <c r="C7753" s="93"/>
      <c r="D7753" s="93"/>
      <c r="F7753" s="93"/>
      <c r="H7753" s="93"/>
      <c r="J7753" s="93"/>
      <c r="L7753" s="93"/>
      <c r="N7753" s="93"/>
      <c r="P7753" s="93"/>
    </row>
    <row r="7754" spans="2:16">
      <c r="B7754" s="93"/>
      <c r="C7754" s="93"/>
      <c r="D7754" s="93"/>
      <c r="F7754" s="93"/>
      <c r="H7754" s="93"/>
      <c r="J7754" s="93"/>
      <c r="L7754" s="93"/>
      <c r="N7754" s="93"/>
      <c r="P7754" s="93"/>
    </row>
    <row r="7755" spans="2:16">
      <c r="B7755" s="93"/>
      <c r="C7755" s="93"/>
      <c r="D7755" s="93"/>
      <c r="F7755" s="93"/>
      <c r="H7755" s="93"/>
      <c r="J7755" s="93"/>
      <c r="L7755" s="93"/>
      <c r="N7755" s="93"/>
      <c r="P7755" s="93"/>
    </row>
    <row r="7756" spans="2:16">
      <c r="B7756" s="93"/>
      <c r="C7756" s="93"/>
      <c r="D7756" s="93"/>
      <c r="F7756" s="93"/>
      <c r="H7756" s="93"/>
      <c r="J7756" s="93"/>
      <c r="L7756" s="93"/>
      <c r="N7756" s="93"/>
      <c r="P7756" s="93"/>
    </row>
    <row r="7757" spans="2:16">
      <c r="B7757" s="93"/>
      <c r="C7757" s="93"/>
      <c r="D7757" s="93"/>
      <c r="F7757" s="93"/>
      <c r="H7757" s="93"/>
      <c r="J7757" s="93"/>
      <c r="L7757" s="93"/>
      <c r="N7757" s="93"/>
      <c r="P7757" s="93"/>
    </row>
    <row r="7758" spans="2:16">
      <c r="B7758" s="93"/>
      <c r="C7758" s="93"/>
      <c r="D7758" s="93"/>
      <c r="F7758" s="93"/>
      <c r="H7758" s="93"/>
      <c r="J7758" s="93"/>
      <c r="L7758" s="93"/>
      <c r="N7758" s="93"/>
      <c r="P7758" s="93"/>
    </row>
    <row r="7759" spans="2:16">
      <c r="B7759" s="93"/>
      <c r="C7759" s="93"/>
      <c r="D7759" s="93"/>
      <c r="F7759" s="93"/>
      <c r="H7759" s="93"/>
      <c r="J7759" s="93"/>
      <c r="L7759" s="93"/>
      <c r="N7759" s="93"/>
      <c r="P7759" s="93"/>
    </row>
    <row r="7760" spans="2:16">
      <c r="B7760" s="93"/>
      <c r="C7760" s="93"/>
      <c r="D7760" s="93"/>
      <c r="F7760" s="93"/>
      <c r="H7760" s="93"/>
      <c r="J7760" s="93"/>
      <c r="L7760" s="93"/>
      <c r="N7760" s="93"/>
      <c r="P7760" s="93"/>
    </row>
    <row r="7761" spans="2:16">
      <c r="B7761" s="93"/>
      <c r="C7761" s="93"/>
      <c r="D7761" s="93"/>
      <c r="F7761" s="93"/>
      <c r="H7761" s="93"/>
      <c r="J7761" s="93"/>
      <c r="L7761" s="93"/>
      <c r="N7761" s="93"/>
      <c r="P7761" s="93"/>
    </row>
    <row r="7762" spans="2:16">
      <c r="B7762" s="93"/>
      <c r="C7762" s="93"/>
      <c r="D7762" s="93"/>
      <c r="F7762" s="93"/>
      <c r="H7762" s="93"/>
      <c r="J7762" s="93"/>
      <c r="L7762" s="93"/>
      <c r="N7762" s="93"/>
      <c r="P7762" s="93"/>
    </row>
    <row r="7763" spans="2:16">
      <c r="B7763" s="93"/>
      <c r="C7763" s="93"/>
      <c r="D7763" s="93"/>
      <c r="F7763" s="93"/>
      <c r="H7763" s="93"/>
      <c r="J7763" s="93"/>
      <c r="L7763" s="93"/>
      <c r="N7763" s="93"/>
      <c r="P7763" s="93"/>
    </row>
    <row r="7764" spans="2:16">
      <c r="B7764" s="93"/>
      <c r="C7764" s="93"/>
      <c r="D7764" s="93"/>
      <c r="F7764" s="93"/>
      <c r="H7764" s="93"/>
      <c r="J7764" s="93"/>
      <c r="L7764" s="93"/>
      <c r="N7764" s="93"/>
      <c r="P7764" s="93"/>
    </row>
    <row r="7765" spans="2:16">
      <c r="B7765" s="93"/>
      <c r="C7765" s="93"/>
      <c r="D7765" s="93"/>
      <c r="F7765" s="93"/>
      <c r="H7765" s="93"/>
      <c r="J7765" s="93"/>
      <c r="L7765" s="93"/>
      <c r="N7765" s="93"/>
      <c r="P7765" s="93"/>
    </row>
    <row r="7766" spans="2:16">
      <c r="B7766" s="93"/>
      <c r="C7766" s="93"/>
      <c r="D7766" s="93"/>
      <c r="F7766" s="93"/>
      <c r="H7766" s="93"/>
      <c r="J7766" s="93"/>
      <c r="L7766" s="93"/>
      <c r="N7766" s="93"/>
      <c r="P7766" s="93"/>
    </row>
    <row r="7767" spans="2:16">
      <c r="B7767" s="93"/>
      <c r="C7767" s="93"/>
      <c r="D7767" s="93"/>
      <c r="F7767" s="93"/>
      <c r="H7767" s="93"/>
      <c r="J7767" s="93"/>
      <c r="L7767" s="93"/>
      <c r="N7767" s="93"/>
      <c r="P7767" s="93"/>
    </row>
    <row r="7768" spans="2:16">
      <c r="B7768" s="93"/>
      <c r="C7768" s="93"/>
      <c r="D7768" s="93"/>
      <c r="F7768" s="93"/>
      <c r="H7768" s="93"/>
      <c r="J7768" s="93"/>
      <c r="L7768" s="93"/>
      <c r="N7768" s="93"/>
      <c r="P7768" s="93"/>
    </row>
    <row r="7769" spans="2:16">
      <c r="B7769" s="93"/>
      <c r="C7769" s="93"/>
      <c r="D7769" s="93"/>
      <c r="F7769" s="93"/>
      <c r="H7769" s="93"/>
      <c r="J7769" s="93"/>
      <c r="L7769" s="93"/>
      <c r="N7769" s="93"/>
      <c r="P7769" s="93"/>
    </row>
    <row r="7770" spans="2:16">
      <c r="B7770" s="93"/>
      <c r="C7770" s="93"/>
      <c r="D7770" s="93"/>
      <c r="F7770" s="93"/>
      <c r="H7770" s="93"/>
      <c r="J7770" s="93"/>
      <c r="L7770" s="93"/>
      <c r="N7770" s="93"/>
      <c r="P7770" s="93"/>
    </row>
    <row r="7771" spans="2:16">
      <c r="B7771" s="93"/>
      <c r="C7771" s="93"/>
      <c r="D7771" s="93"/>
      <c r="F7771" s="93"/>
      <c r="H7771" s="93"/>
      <c r="J7771" s="93"/>
      <c r="L7771" s="93"/>
      <c r="N7771" s="93"/>
      <c r="P7771" s="93"/>
    </row>
    <row r="7772" spans="2:16">
      <c r="B7772" s="93"/>
      <c r="C7772" s="93"/>
      <c r="D7772" s="93"/>
      <c r="F7772" s="93"/>
      <c r="H7772" s="93"/>
      <c r="J7772" s="93"/>
      <c r="L7772" s="93"/>
      <c r="N7772" s="93"/>
      <c r="P7772" s="93"/>
    </row>
    <row r="7773" spans="2:16">
      <c r="B7773" s="93"/>
      <c r="C7773" s="93"/>
      <c r="D7773" s="93"/>
      <c r="F7773" s="93"/>
      <c r="H7773" s="93"/>
      <c r="J7773" s="93"/>
      <c r="L7773" s="93"/>
      <c r="N7773" s="93"/>
      <c r="P7773" s="93"/>
    </row>
    <row r="7774" spans="2:16">
      <c r="B7774" s="93"/>
      <c r="C7774" s="93"/>
      <c r="D7774" s="93"/>
      <c r="F7774" s="93"/>
      <c r="H7774" s="93"/>
      <c r="J7774" s="93"/>
      <c r="L7774" s="93"/>
      <c r="N7774" s="93"/>
      <c r="P7774" s="93"/>
    </row>
    <row r="7775" spans="2:16">
      <c r="B7775" s="93"/>
      <c r="C7775" s="93"/>
      <c r="D7775" s="93"/>
      <c r="F7775" s="93"/>
      <c r="H7775" s="93"/>
      <c r="J7775" s="93"/>
      <c r="L7775" s="93"/>
      <c r="N7775" s="93"/>
      <c r="P7775" s="93"/>
    </row>
    <row r="7776" spans="2:16">
      <c r="B7776" s="93"/>
      <c r="C7776" s="93"/>
      <c r="D7776" s="93"/>
      <c r="F7776" s="93"/>
      <c r="H7776" s="93"/>
      <c r="J7776" s="93"/>
      <c r="L7776" s="93"/>
      <c r="N7776" s="93"/>
      <c r="P7776" s="93"/>
    </row>
    <row r="7777" spans="2:16">
      <c r="B7777" s="93"/>
      <c r="C7777" s="93"/>
      <c r="D7777" s="93"/>
      <c r="F7777" s="93"/>
      <c r="H7777" s="93"/>
      <c r="J7777" s="93"/>
      <c r="L7777" s="93"/>
      <c r="N7777" s="93"/>
      <c r="P7777" s="93"/>
    </row>
    <row r="7778" spans="2:16">
      <c r="B7778" s="93"/>
      <c r="C7778" s="93"/>
      <c r="D7778" s="93"/>
      <c r="F7778" s="93"/>
      <c r="H7778" s="93"/>
      <c r="J7778" s="93"/>
      <c r="L7778" s="93"/>
      <c r="N7778" s="93"/>
      <c r="P7778" s="93"/>
    </row>
    <row r="7779" spans="2:16">
      <c r="B7779" s="93"/>
      <c r="C7779" s="93"/>
      <c r="D7779" s="93"/>
      <c r="F7779" s="93"/>
      <c r="H7779" s="93"/>
      <c r="J7779" s="93"/>
      <c r="L7779" s="93"/>
      <c r="N7779" s="93"/>
      <c r="P7779" s="93"/>
    </row>
    <row r="7780" spans="2:16">
      <c r="B7780" s="93"/>
      <c r="C7780" s="93"/>
      <c r="D7780" s="93"/>
      <c r="F7780" s="93"/>
      <c r="H7780" s="93"/>
      <c r="J7780" s="93"/>
      <c r="L7780" s="93"/>
      <c r="N7780" s="93"/>
      <c r="P7780" s="93"/>
    </row>
    <row r="7781" spans="2:16">
      <c r="B7781" s="93"/>
      <c r="C7781" s="93"/>
      <c r="D7781" s="93"/>
      <c r="F7781" s="93"/>
      <c r="H7781" s="93"/>
      <c r="J7781" s="93"/>
      <c r="L7781" s="93"/>
      <c r="N7781" s="93"/>
      <c r="P7781" s="93"/>
    </row>
    <row r="7782" spans="2:16">
      <c r="B7782" s="93"/>
      <c r="C7782" s="93"/>
      <c r="D7782" s="93"/>
      <c r="F7782" s="93"/>
      <c r="H7782" s="93"/>
      <c r="J7782" s="93"/>
      <c r="L7782" s="93"/>
      <c r="N7782" s="93"/>
      <c r="P7782" s="93"/>
    </row>
    <row r="7783" spans="2:16">
      <c r="B7783" s="93"/>
      <c r="C7783" s="93"/>
      <c r="D7783" s="93"/>
      <c r="F7783" s="93"/>
      <c r="H7783" s="93"/>
      <c r="J7783" s="93"/>
      <c r="L7783" s="93"/>
      <c r="N7783" s="93"/>
      <c r="P7783" s="93"/>
    </row>
    <row r="7784" spans="2:16">
      <c r="B7784" s="93"/>
      <c r="C7784" s="93"/>
      <c r="D7784" s="93"/>
      <c r="F7784" s="93"/>
      <c r="H7784" s="93"/>
      <c r="J7784" s="93"/>
      <c r="L7784" s="93"/>
      <c r="N7784" s="93"/>
      <c r="P7784" s="93"/>
    </row>
    <row r="7785" spans="2:16">
      <c r="B7785" s="93"/>
      <c r="C7785" s="93"/>
      <c r="D7785" s="93"/>
      <c r="F7785" s="93"/>
      <c r="H7785" s="93"/>
      <c r="J7785" s="93"/>
      <c r="L7785" s="93"/>
      <c r="N7785" s="93"/>
      <c r="P7785" s="93"/>
    </row>
    <row r="7786" spans="2:16">
      <c r="B7786" s="93"/>
      <c r="C7786" s="93"/>
      <c r="D7786" s="93"/>
      <c r="F7786" s="93"/>
      <c r="H7786" s="93"/>
      <c r="J7786" s="93"/>
      <c r="L7786" s="93"/>
      <c r="N7786" s="93"/>
      <c r="P7786" s="93"/>
    </row>
    <row r="7787" spans="2:16">
      <c r="B7787" s="93"/>
      <c r="C7787" s="93"/>
      <c r="D7787" s="93"/>
      <c r="F7787" s="93"/>
      <c r="H7787" s="93"/>
      <c r="J7787" s="93"/>
      <c r="L7787" s="93"/>
      <c r="N7787" s="93"/>
      <c r="P7787" s="93"/>
    </row>
    <row r="7788" spans="2:16">
      <c r="B7788" s="93"/>
      <c r="C7788" s="93"/>
      <c r="D7788" s="93"/>
      <c r="F7788" s="93"/>
      <c r="H7788" s="93"/>
      <c r="J7788" s="93"/>
      <c r="L7788" s="93"/>
      <c r="N7788" s="93"/>
      <c r="P7788" s="93"/>
    </row>
    <row r="7789" spans="2:16">
      <c r="B7789" s="93"/>
      <c r="C7789" s="93"/>
      <c r="D7789" s="93"/>
      <c r="F7789" s="93"/>
      <c r="H7789" s="93"/>
      <c r="J7789" s="93"/>
      <c r="L7789" s="93"/>
      <c r="N7789" s="93"/>
      <c r="P7789" s="93"/>
    </row>
    <row r="7790" spans="2:16">
      <c r="B7790" s="93"/>
      <c r="C7790" s="93"/>
      <c r="D7790" s="93"/>
      <c r="F7790" s="93"/>
      <c r="H7790" s="93"/>
      <c r="J7790" s="93"/>
      <c r="L7790" s="93"/>
      <c r="N7790" s="93"/>
      <c r="P7790" s="93"/>
    </row>
    <row r="7791" spans="2:16">
      <c r="B7791" s="93"/>
      <c r="C7791" s="93"/>
      <c r="D7791" s="93"/>
      <c r="F7791" s="93"/>
      <c r="H7791" s="93"/>
      <c r="J7791" s="93"/>
      <c r="L7791" s="93"/>
      <c r="N7791" s="93"/>
      <c r="P7791" s="93"/>
    </row>
    <row r="7792" spans="2:16">
      <c r="B7792" s="93"/>
      <c r="C7792" s="93"/>
      <c r="D7792" s="93"/>
      <c r="F7792" s="93"/>
      <c r="H7792" s="93"/>
      <c r="J7792" s="93"/>
      <c r="L7792" s="93"/>
      <c r="N7792" s="93"/>
      <c r="P7792" s="93"/>
    </row>
    <row r="7793" spans="2:16">
      <c r="B7793" s="93"/>
      <c r="C7793" s="93"/>
      <c r="D7793" s="93"/>
      <c r="F7793" s="93"/>
      <c r="H7793" s="93"/>
      <c r="J7793" s="93"/>
      <c r="L7793" s="93"/>
      <c r="N7793" s="93"/>
      <c r="P7793" s="93"/>
    </row>
    <row r="7794" spans="2:16">
      <c r="B7794" s="93"/>
      <c r="C7794" s="93"/>
      <c r="D7794" s="93"/>
      <c r="F7794" s="93"/>
      <c r="H7794" s="93"/>
      <c r="J7794" s="93"/>
      <c r="L7794" s="93"/>
      <c r="N7794" s="93"/>
      <c r="P7794" s="93"/>
    </row>
    <row r="7795" spans="2:16">
      <c r="B7795" s="93"/>
      <c r="C7795" s="93"/>
      <c r="D7795" s="93"/>
      <c r="F7795" s="93"/>
      <c r="H7795" s="93"/>
      <c r="J7795" s="93"/>
      <c r="L7795" s="93"/>
      <c r="N7795" s="93"/>
      <c r="P7795" s="93"/>
    </row>
    <row r="7796" spans="2:16">
      <c r="B7796" s="93"/>
      <c r="C7796" s="93"/>
      <c r="D7796" s="93"/>
      <c r="F7796" s="93"/>
      <c r="H7796" s="93"/>
      <c r="J7796" s="93"/>
      <c r="L7796" s="93"/>
      <c r="N7796" s="93"/>
      <c r="P7796" s="93"/>
    </row>
    <row r="7797" spans="2:16">
      <c r="B7797" s="93"/>
      <c r="C7797" s="93"/>
      <c r="D7797" s="93"/>
      <c r="F7797" s="93"/>
      <c r="H7797" s="93"/>
      <c r="J7797" s="93"/>
      <c r="L7797" s="93"/>
      <c r="N7797" s="93"/>
      <c r="P7797" s="93"/>
    </row>
    <row r="7798" spans="2:16">
      <c r="B7798" s="93"/>
      <c r="C7798" s="93"/>
      <c r="D7798" s="93"/>
      <c r="F7798" s="93"/>
      <c r="H7798" s="93"/>
      <c r="J7798" s="93"/>
      <c r="L7798" s="93"/>
      <c r="N7798" s="93"/>
      <c r="P7798" s="93"/>
    </row>
    <row r="7799" spans="2:16">
      <c r="B7799" s="93"/>
      <c r="C7799" s="93"/>
      <c r="D7799" s="93"/>
      <c r="F7799" s="93"/>
      <c r="H7799" s="93"/>
      <c r="J7799" s="93"/>
      <c r="L7799" s="93"/>
      <c r="N7799" s="93"/>
      <c r="P7799" s="93"/>
    </row>
    <row r="7800" spans="2:16">
      <c r="B7800" s="93"/>
      <c r="C7800" s="93"/>
      <c r="D7800" s="93"/>
      <c r="F7800" s="93"/>
      <c r="H7800" s="93"/>
      <c r="J7800" s="93"/>
      <c r="L7800" s="93"/>
      <c r="N7800" s="93"/>
      <c r="P7800" s="93"/>
    </row>
    <row r="7801" spans="2:16">
      <c r="B7801" s="93"/>
      <c r="C7801" s="93"/>
      <c r="D7801" s="93"/>
      <c r="F7801" s="93"/>
      <c r="H7801" s="93"/>
      <c r="J7801" s="93"/>
      <c r="L7801" s="93"/>
      <c r="N7801" s="93"/>
      <c r="P7801" s="93"/>
    </row>
    <row r="7802" spans="2:16">
      <c r="B7802" s="93"/>
      <c r="C7802" s="93"/>
      <c r="D7802" s="93"/>
      <c r="F7802" s="93"/>
      <c r="H7802" s="93"/>
      <c r="J7802" s="93"/>
      <c r="L7802" s="93"/>
      <c r="N7802" s="93"/>
      <c r="P7802" s="93"/>
    </row>
    <row r="7803" spans="2:16">
      <c r="B7803" s="93"/>
      <c r="C7803" s="93"/>
      <c r="D7803" s="93"/>
      <c r="F7803" s="93"/>
      <c r="H7803" s="93"/>
      <c r="J7803" s="93"/>
      <c r="L7803" s="93"/>
      <c r="N7803" s="93"/>
      <c r="P7803" s="93"/>
    </row>
    <row r="7804" spans="2:16">
      <c r="B7804" s="93"/>
      <c r="C7804" s="93"/>
      <c r="D7804" s="93"/>
      <c r="F7804" s="93"/>
      <c r="H7804" s="93"/>
      <c r="J7804" s="93"/>
      <c r="L7804" s="93"/>
      <c r="N7804" s="93"/>
      <c r="P7804" s="93"/>
    </row>
    <row r="7805" spans="2:16">
      <c r="B7805" s="93"/>
      <c r="C7805" s="93"/>
      <c r="D7805" s="93"/>
      <c r="F7805" s="93"/>
      <c r="H7805" s="93"/>
      <c r="J7805" s="93"/>
      <c r="L7805" s="93"/>
      <c r="N7805" s="93"/>
      <c r="P7805" s="93"/>
    </row>
    <row r="7806" spans="2:16">
      <c r="B7806" s="93"/>
      <c r="C7806" s="93"/>
      <c r="D7806" s="93"/>
      <c r="F7806" s="93"/>
      <c r="H7806" s="93"/>
      <c r="J7806" s="93"/>
      <c r="L7806" s="93"/>
      <c r="N7806" s="93"/>
      <c r="P7806" s="93"/>
    </row>
    <row r="7807" spans="2:16">
      <c r="B7807" s="93"/>
      <c r="C7807" s="93"/>
      <c r="D7807" s="93"/>
      <c r="F7807" s="93"/>
      <c r="H7807" s="93"/>
      <c r="J7807" s="93"/>
      <c r="L7807" s="93"/>
      <c r="N7807" s="93"/>
      <c r="P7807" s="93"/>
    </row>
    <row r="7808" spans="2:16">
      <c r="B7808" s="93"/>
      <c r="C7808" s="93"/>
      <c r="D7808" s="93"/>
      <c r="F7808" s="93"/>
      <c r="H7808" s="93"/>
      <c r="J7808" s="93"/>
      <c r="L7808" s="93"/>
      <c r="N7808" s="93"/>
      <c r="P7808" s="93"/>
    </row>
    <row r="7809" spans="2:16">
      <c r="B7809" s="93"/>
      <c r="C7809" s="93"/>
      <c r="D7809" s="93"/>
      <c r="F7809" s="93"/>
      <c r="H7809" s="93"/>
      <c r="J7809" s="93"/>
      <c r="L7809" s="93"/>
      <c r="N7809" s="93"/>
      <c r="P7809" s="93"/>
    </row>
    <row r="7810" spans="2:16">
      <c r="B7810" s="93"/>
      <c r="C7810" s="93"/>
      <c r="D7810" s="93"/>
      <c r="F7810" s="93"/>
      <c r="H7810" s="93"/>
      <c r="J7810" s="93"/>
      <c r="L7810" s="93"/>
      <c r="N7810" s="93"/>
      <c r="P7810" s="93"/>
    </row>
    <row r="7811" spans="2:16">
      <c r="B7811" s="93"/>
      <c r="C7811" s="93"/>
      <c r="D7811" s="93"/>
      <c r="F7811" s="93"/>
      <c r="H7811" s="93"/>
      <c r="J7811" s="93"/>
      <c r="L7811" s="93"/>
      <c r="N7811" s="93"/>
      <c r="P7811" s="93"/>
    </row>
    <row r="7812" spans="2:16">
      <c r="B7812" s="93"/>
      <c r="C7812" s="93"/>
      <c r="D7812" s="93"/>
      <c r="F7812" s="93"/>
      <c r="H7812" s="93"/>
      <c r="J7812" s="93"/>
      <c r="L7812" s="93"/>
      <c r="N7812" s="93"/>
      <c r="P7812" s="93"/>
    </row>
    <row r="7813" spans="2:16">
      <c r="B7813" s="93"/>
      <c r="C7813" s="93"/>
      <c r="D7813" s="93"/>
      <c r="F7813" s="93"/>
      <c r="H7813" s="93"/>
      <c r="J7813" s="93"/>
      <c r="L7813" s="93"/>
      <c r="N7813" s="93"/>
      <c r="P7813" s="93"/>
    </row>
    <row r="7814" spans="2:16">
      <c r="B7814" s="93"/>
      <c r="C7814" s="93"/>
      <c r="D7814" s="93"/>
      <c r="F7814" s="93"/>
      <c r="H7814" s="93"/>
      <c r="J7814" s="93"/>
      <c r="L7814" s="93"/>
      <c r="N7814" s="93"/>
      <c r="P7814" s="93"/>
    </row>
    <row r="7815" spans="2:16">
      <c r="B7815" s="93"/>
      <c r="C7815" s="93"/>
      <c r="D7815" s="93"/>
      <c r="F7815" s="93"/>
      <c r="H7815" s="93"/>
      <c r="J7815" s="93"/>
      <c r="L7815" s="93"/>
      <c r="N7815" s="93"/>
      <c r="P7815" s="93"/>
    </row>
    <row r="7816" spans="2:16">
      <c r="B7816" s="93"/>
      <c r="C7816" s="93"/>
      <c r="D7816" s="93"/>
      <c r="F7816" s="93"/>
      <c r="H7816" s="93"/>
      <c r="J7816" s="93"/>
      <c r="L7816" s="93"/>
      <c r="N7816" s="93"/>
      <c r="P7816" s="93"/>
    </row>
    <row r="7817" spans="2:16">
      <c r="B7817" s="93"/>
      <c r="C7817" s="93"/>
      <c r="D7817" s="93"/>
      <c r="F7817" s="93"/>
      <c r="H7817" s="93"/>
      <c r="J7817" s="93"/>
      <c r="L7817" s="93"/>
      <c r="N7817" s="93"/>
      <c r="P7817" s="93"/>
    </row>
    <row r="7818" spans="2:16">
      <c r="B7818" s="93"/>
      <c r="C7818" s="93"/>
      <c r="D7818" s="93"/>
      <c r="F7818" s="93"/>
      <c r="H7818" s="93"/>
      <c r="J7818" s="93"/>
      <c r="L7818" s="93"/>
      <c r="N7818" s="93"/>
      <c r="P7818" s="93"/>
    </row>
    <row r="7819" spans="2:16">
      <c r="B7819" s="93"/>
      <c r="C7819" s="93"/>
      <c r="D7819" s="93"/>
      <c r="F7819" s="93"/>
      <c r="H7819" s="93"/>
      <c r="J7819" s="93"/>
      <c r="L7819" s="93"/>
      <c r="N7819" s="93"/>
      <c r="P7819" s="93"/>
    </row>
    <row r="7820" spans="2:16">
      <c r="B7820" s="93"/>
      <c r="C7820" s="93"/>
      <c r="D7820" s="93"/>
      <c r="F7820" s="93"/>
      <c r="H7820" s="93"/>
      <c r="J7820" s="93"/>
      <c r="L7820" s="93"/>
      <c r="N7820" s="93"/>
      <c r="P7820" s="93"/>
    </row>
    <row r="7821" spans="2:16">
      <c r="B7821" s="93"/>
      <c r="C7821" s="93"/>
      <c r="D7821" s="93"/>
      <c r="F7821" s="93"/>
      <c r="H7821" s="93"/>
      <c r="J7821" s="93"/>
      <c r="L7821" s="93"/>
      <c r="N7821" s="93"/>
      <c r="P7821" s="93"/>
    </row>
    <row r="7822" spans="2:16">
      <c r="B7822" s="93"/>
      <c r="C7822" s="93"/>
      <c r="D7822" s="93"/>
      <c r="F7822" s="93"/>
      <c r="H7822" s="93"/>
      <c r="J7822" s="93"/>
      <c r="L7822" s="93"/>
      <c r="N7822" s="93"/>
      <c r="P7822" s="93"/>
    </row>
    <row r="7823" spans="2:16">
      <c r="B7823" s="93"/>
      <c r="C7823" s="93"/>
      <c r="D7823" s="93"/>
      <c r="F7823" s="93"/>
      <c r="H7823" s="93"/>
      <c r="J7823" s="93"/>
      <c r="L7823" s="93"/>
      <c r="N7823" s="93"/>
      <c r="P7823" s="93"/>
    </row>
    <row r="7824" spans="2:16">
      <c r="B7824" s="93"/>
      <c r="C7824" s="93"/>
      <c r="D7824" s="93"/>
      <c r="F7824" s="93"/>
      <c r="H7824" s="93"/>
      <c r="J7824" s="93"/>
      <c r="L7824" s="93"/>
      <c r="N7824" s="93"/>
      <c r="P7824" s="93"/>
    </row>
    <row r="7825" spans="2:16">
      <c r="B7825" s="93"/>
      <c r="C7825" s="93"/>
      <c r="D7825" s="93"/>
      <c r="F7825" s="93"/>
      <c r="H7825" s="93"/>
      <c r="J7825" s="93"/>
      <c r="L7825" s="93"/>
      <c r="N7825" s="93"/>
      <c r="P7825" s="93"/>
    </row>
    <row r="7826" spans="2:16">
      <c r="B7826" s="93"/>
      <c r="C7826" s="93"/>
      <c r="D7826" s="93"/>
      <c r="F7826" s="93"/>
      <c r="H7826" s="93"/>
      <c r="J7826" s="93"/>
      <c r="L7826" s="93"/>
      <c r="N7826" s="93"/>
      <c r="P7826" s="93"/>
    </row>
    <row r="7827" spans="2:16">
      <c r="B7827" s="93"/>
      <c r="C7827" s="93"/>
      <c r="D7827" s="93"/>
      <c r="F7827" s="93"/>
      <c r="H7827" s="93"/>
      <c r="J7827" s="93"/>
      <c r="L7827" s="93"/>
      <c r="N7827" s="93"/>
      <c r="P7827" s="93"/>
    </row>
    <row r="7828" spans="2:16">
      <c r="B7828" s="93"/>
      <c r="C7828" s="93"/>
      <c r="D7828" s="93"/>
      <c r="F7828" s="93"/>
      <c r="H7828" s="93"/>
      <c r="J7828" s="93"/>
      <c r="L7828" s="93"/>
      <c r="N7828" s="93"/>
      <c r="P7828" s="93"/>
    </row>
    <row r="7829" spans="2:16">
      <c r="B7829" s="93"/>
      <c r="C7829" s="93"/>
      <c r="D7829" s="93"/>
      <c r="F7829" s="93"/>
      <c r="H7829" s="93"/>
      <c r="J7829" s="93"/>
      <c r="L7829" s="93"/>
      <c r="N7829" s="93"/>
      <c r="P7829" s="93"/>
    </row>
    <row r="7830" spans="2:16">
      <c r="B7830" s="93"/>
      <c r="C7830" s="93"/>
      <c r="D7830" s="93"/>
      <c r="F7830" s="93"/>
      <c r="H7830" s="93"/>
      <c r="J7830" s="93"/>
      <c r="L7830" s="93"/>
      <c r="N7830" s="93"/>
      <c r="P7830" s="93"/>
    </row>
    <row r="7831" spans="2:16">
      <c r="B7831" s="93"/>
      <c r="C7831" s="93"/>
      <c r="D7831" s="93"/>
      <c r="F7831" s="93"/>
      <c r="H7831" s="93"/>
      <c r="J7831" s="93"/>
      <c r="L7831" s="93"/>
      <c r="N7831" s="93"/>
      <c r="P7831" s="93"/>
    </row>
    <row r="7832" spans="2:16">
      <c r="B7832" s="93"/>
      <c r="C7832" s="93"/>
      <c r="D7832" s="93"/>
      <c r="F7832" s="93"/>
      <c r="H7832" s="93"/>
      <c r="J7832" s="93"/>
      <c r="L7832" s="93"/>
      <c r="N7832" s="93"/>
      <c r="P7832" s="93"/>
    </row>
    <row r="7833" spans="2:16">
      <c r="B7833" s="93"/>
      <c r="C7833" s="93"/>
      <c r="D7833" s="93"/>
      <c r="F7833" s="93"/>
      <c r="H7833" s="93"/>
      <c r="J7833" s="93"/>
      <c r="L7833" s="93"/>
      <c r="N7833" s="93"/>
      <c r="P7833" s="93"/>
    </row>
    <row r="7834" spans="2:16">
      <c r="B7834" s="93"/>
      <c r="C7834" s="93"/>
      <c r="D7834" s="93"/>
      <c r="F7834" s="93"/>
      <c r="H7834" s="93"/>
      <c r="J7834" s="93"/>
      <c r="L7834" s="93"/>
      <c r="N7834" s="93"/>
      <c r="P7834" s="93"/>
    </row>
    <row r="7835" spans="2:16">
      <c r="B7835" s="93"/>
      <c r="C7835" s="93"/>
      <c r="D7835" s="93"/>
      <c r="F7835" s="93"/>
      <c r="H7835" s="93"/>
      <c r="J7835" s="93"/>
      <c r="L7835" s="93"/>
      <c r="N7835" s="93"/>
      <c r="P7835" s="93"/>
    </row>
    <row r="7836" spans="2:16">
      <c r="B7836" s="93"/>
      <c r="C7836" s="93"/>
      <c r="D7836" s="93"/>
      <c r="F7836" s="93"/>
      <c r="H7836" s="93"/>
      <c r="J7836" s="93"/>
      <c r="L7836" s="93"/>
      <c r="N7836" s="93"/>
      <c r="P7836" s="93"/>
    </row>
    <row r="7837" spans="2:16">
      <c r="B7837" s="93"/>
      <c r="C7837" s="93"/>
      <c r="D7837" s="93"/>
      <c r="F7837" s="93"/>
      <c r="H7837" s="93"/>
      <c r="J7837" s="93"/>
      <c r="L7837" s="93"/>
      <c r="N7837" s="93"/>
      <c r="P7837" s="93"/>
    </row>
    <row r="7838" spans="2:16">
      <c r="B7838" s="93"/>
      <c r="C7838" s="93"/>
      <c r="D7838" s="93"/>
      <c r="F7838" s="93"/>
      <c r="H7838" s="93"/>
      <c r="J7838" s="93"/>
      <c r="L7838" s="93"/>
      <c r="N7838" s="93"/>
      <c r="P7838" s="93"/>
    </row>
    <row r="7839" spans="2:16">
      <c r="B7839" s="93"/>
      <c r="C7839" s="93"/>
      <c r="D7839" s="93"/>
      <c r="F7839" s="93"/>
      <c r="H7839" s="93"/>
      <c r="J7839" s="93"/>
      <c r="L7839" s="93"/>
      <c r="N7839" s="93"/>
      <c r="P7839" s="93"/>
    </row>
    <row r="7840" spans="2:16">
      <c r="B7840" s="93"/>
      <c r="C7840" s="93"/>
      <c r="D7840" s="93"/>
      <c r="F7840" s="93"/>
      <c r="H7840" s="93"/>
      <c r="J7840" s="93"/>
      <c r="L7840" s="93"/>
      <c r="N7840" s="93"/>
      <c r="P7840" s="93"/>
    </row>
    <row r="7841" spans="2:16">
      <c r="B7841" s="93"/>
      <c r="C7841" s="93"/>
      <c r="D7841" s="93"/>
      <c r="F7841" s="93"/>
      <c r="H7841" s="93"/>
      <c r="J7841" s="93"/>
      <c r="L7841" s="93"/>
      <c r="N7841" s="93"/>
      <c r="P7841" s="93"/>
    </row>
    <row r="7842" spans="2:16">
      <c r="B7842" s="93"/>
      <c r="C7842" s="93"/>
      <c r="D7842" s="93"/>
      <c r="F7842" s="93"/>
      <c r="H7842" s="93"/>
      <c r="J7842" s="93"/>
      <c r="L7842" s="93"/>
      <c r="N7842" s="93"/>
      <c r="P7842" s="93"/>
    </row>
    <row r="7843" spans="2:16">
      <c r="B7843" s="93"/>
      <c r="C7843" s="93"/>
      <c r="D7843" s="93"/>
      <c r="F7843" s="93"/>
      <c r="H7843" s="93"/>
      <c r="J7843" s="93"/>
      <c r="L7843" s="93"/>
      <c r="N7843" s="93"/>
      <c r="P7843" s="93"/>
    </row>
    <row r="7844" spans="2:16">
      <c r="B7844" s="93"/>
      <c r="C7844" s="93"/>
      <c r="D7844" s="93"/>
      <c r="F7844" s="93"/>
      <c r="H7844" s="93"/>
      <c r="J7844" s="93"/>
      <c r="L7844" s="93"/>
      <c r="N7844" s="93"/>
      <c r="P7844" s="93"/>
    </row>
    <row r="7845" spans="2:16">
      <c r="B7845" s="93"/>
      <c r="C7845" s="93"/>
      <c r="D7845" s="93"/>
      <c r="F7845" s="93"/>
      <c r="H7845" s="93"/>
      <c r="J7845" s="93"/>
      <c r="L7845" s="93"/>
      <c r="N7845" s="93"/>
      <c r="P7845" s="93"/>
    </row>
    <row r="7846" spans="2:16">
      <c r="B7846" s="93"/>
      <c r="C7846" s="93"/>
      <c r="D7846" s="93"/>
      <c r="F7846" s="93"/>
      <c r="H7846" s="93"/>
      <c r="J7846" s="93"/>
      <c r="L7846" s="93"/>
      <c r="N7846" s="93"/>
      <c r="P7846" s="93"/>
    </row>
    <row r="7847" spans="2:16">
      <c r="B7847" s="93"/>
      <c r="C7847" s="93"/>
      <c r="D7847" s="93"/>
      <c r="F7847" s="93"/>
      <c r="H7847" s="93"/>
      <c r="J7847" s="93"/>
      <c r="L7847" s="93"/>
      <c r="N7847" s="93"/>
      <c r="P7847" s="93"/>
    </row>
    <row r="7848" spans="2:16">
      <c r="B7848" s="93"/>
      <c r="C7848" s="93"/>
      <c r="D7848" s="93"/>
      <c r="F7848" s="93"/>
      <c r="H7848" s="93"/>
      <c r="J7848" s="93"/>
      <c r="L7848" s="93"/>
      <c r="N7848" s="93"/>
      <c r="P7848" s="93"/>
    </row>
    <row r="7849" spans="2:16">
      <c r="B7849" s="93"/>
      <c r="C7849" s="93"/>
      <c r="D7849" s="93"/>
      <c r="F7849" s="93"/>
      <c r="H7849" s="93"/>
      <c r="J7849" s="93"/>
      <c r="L7849" s="93"/>
      <c r="N7849" s="93"/>
      <c r="P7849" s="93"/>
    </row>
    <row r="7850" spans="2:16">
      <c r="B7850" s="93"/>
      <c r="C7850" s="93"/>
      <c r="D7850" s="93"/>
      <c r="F7850" s="93"/>
      <c r="H7850" s="93"/>
      <c r="J7850" s="93"/>
      <c r="L7850" s="93"/>
      <c r="N7850" s="93"/>
      <c r="P7850" s="93"/>
    </row>
    <row r="7851" spans="2:16">
      <c r="B7851" s="93"/>
      <c r="C7851" s="93"/>
      <c r="D7851" s="93"/>
      <c r="F7851" s="93"/>
      <c r="H7851" s="93"/>
      <c r="J7851" s="93"/>
      <c r="L7851" s="93"/>
      <c r="N7851" s="93"/>
      <c r="P7851" s="93"/>
    </row>
    <row r="7852" spans="2:16">
      <c r="B7852" s="93"/>
      <c r="C7852" s="93"/>
      <c r="D7852" s="93"/>
      <c r="F7852" s="93"/>
      <c r="H7852" s="93"/>
      <c r="J7852" s="93"/>
      <c r="L7852" s="93"/>
      <c r="N7852" s="93"/>
      <c r="P7852" s="93"/>
    </row>
    <row r="7853" spans="2:16">
      <c r="B7853" s="93"/>
      <c r="C7853" s="93"/>
      <c r="D7853" s="93"/>
      <c r="F7853" s="93"/>
      <c r="H7853" s="93"/>
      <c r="J7853" s="93"/>
      <c r="L7853" s="93"/>
      <c r="N7853" s="93"/>
      <c r="P7853" s="93"/>
    </row>
    <row r="7854" spans="2:16">
      <c r="B7854" s="93"/>
      <c r="C7854" s="93"/>
      <c r="D7854" s="93"/>
      <c r="F7854" s="93"/>
      <c r="H7854" s="93"/>
      <c r="J7854" s="93"/>
      <c r="L7854" s="93"/>
      <c r="N7854" s="93"/>
      <c r="P7854" s="93"/>
    </row>
    <row r="7855" spans="2:16">
      <c r="B7855" s="93"/>
      <c r="C7855" s="93"/>
      <c r="D7855" s="93"/>
      <c r="F7855" s="93"/>
      <c r="H7855" s="93"/>
      <c r="J7855" s="93"/>
      <c r="L7855" s="93"/>
      <c r="N7855" s="93"/>
      <c r="P7855" s="93"/>
    </row>
    <row r="7856" spans="2:16">
      <c r="B7856" s="93"/>
      <c r="C7856" s="93"/>
      <c r="D7856" s="93"/>
      <c r="F7856" s="93"/>
      <c r="H7856" s="93"/>
      <c r="J7856" s="93"/>
      <c r="L7856" s="93"/>
      <c r="N7856" s="93"/>
      <c r="P7856" s="93"/>
    </row>
    <row r="7857" spans="2:16">
      <c r="B7857" s="93"/>
      <c r="C7857" s="93"/>
      <c r="D7857" s="93"/>
      <c r="F7857" s="93"/>
      <c r="H7857" s="93"/>
      <c r="J7857" s="93"/>
      <c r="L7857" s="93"/>
      <c r="N7857" s="93"/>
      <c r="P7857" s="93"/>
    </row>
    <row r="7858" spans="2:16">
      <c r="B7858" s="93"/>
      <c r="C7858" s="93"/>
      <c r="D7858" s="93"/>
      <c r="F7858" s="93"/>
      <c r="H7858" s="93"/>
      <c r="J7858" s="93"/>
      <c r="L7858" s="93"/>
      <c r="N7858" s="93"/>
      <c r="P7858" s="93"/>
    </row>
    <row r="7859" spans="2:16">
      <c r="B7859" s="93"/>
      <c r="C7859" s="93"/>
      <c r="D7859" s="93"/>
      <c r="F7859" s="93"/>
      <c r="H7859" s="93"/>
      <c r="J7859" s="93"/>
      <c r="L7859" s="93"/>
      <c r="N7859" s="93"/>
      <c r="P7859" s="93"/>
    </row>
    <row r="7860" spans="2:16">
      <c r="B7860" s="93"/>
      <c r="C7860" s="93"/>
      <c r="D7860" s="93"/>
      <c r="F7860" s="93"/>
      <c r="H7860" s="93"/>
      <c r="J7860" s="93"/>
      <c r="L7860" s="93"/>
      <c r="N7860" s="93"/>
      <c r="P7860" s="93"/>
    </row>
    <row r="7861" spans="2:16">
      <c r="B7861" s="93"/>
      <c r="C7861" s="93"/>
      <c r="D7861" s="93"/>
      <c r="F7861" s="93"/>
      <c r="H7861" s="93"/>
      <c r="J7861" s="93"/>
      <c r="L7861" s="93"/>
      <c r="N7861" s="93"/>
      <c r="P7861" s="93"/>
    </row>
    <row r="7862" spans="2:16">
      <c r="B7862" s="93"/>
      <c r="C7862" s="93"/>
      <c r="D7862" s="93"/>
      <c r="F7862" s="93"/>
      <c r="H7862" s="93"/>
      <c r="J7862" s="93"/>
      <c r="L7862" s="93"/>
      <c r="N7862" s="93"/>
      <c r="P7862" s="93"/>
    </row>
    <row r="7863" spans="2:16">
      <c r="B7863" s="93"/>
      <c r="C7863" s="93"/>
      <c r="D7863" s="93"/>
      <c r="F7863" s="93"/>
      <c r="H7863" s="93"/>
      <c r="J7863" s="93"/>
      <c r="L7863" s="93"/>
      <c r="N7863" s="93"/>
      <c r="P7863" s="93"/>
    </row>
    <row r="7864" spans="2:16">
      <c r="B7864" s="93"/>
      <c r="C7864" s="93"/>
      <c r="D7864" s="93"/>
      <c r="F7864" s="93"/>
      <c r="H7864" s="93"/>
      <c r="J7864" s="93"/>
      <c r="L7864" s="93"/>
      <c r="N7864" s="93"/>
      <c r="P7864" s="93"/>
    </row>
    <row r="7865" spans="2:16">
      <c r="B7865" s="93"/>
      <c r="C7865" s="93"/>
      <c r="D7865" s="93"/>
      <c r="F7865" s="93"/>
      <c r="H7865" s="93"/>
      <c r="J7865" s="93"/>
      <c r="L7865" s="93"/>
      <c r="N7865" s="93"/>
      <c r="P7865" s="93"/>
    </row>
    <row r="7866" spans="2:16">
      <c r="B7866" s="93"/>
      <c r="C7866" s="93"/>
      <c r="D7866" s="93"/>
      <c r="F7866" s="93"/>
      <c r="H7866" s="93"/>
      <c r="J7866" s="93"/>
      <c r="L7866" s="93"/>
      <c r="N7866" s="93"/>
      <c r="P7866" s="93"/>
    </row>
    <row r="7867" spans="2:16">
      <c r="B7867" s="93"/>
      <c r="C7867" s="93"/>
      <c r="D7867" s="93"/>
      <c r="F7867" s="93"/>
      <c r="H7867" s="93"/>
      <c r="J7867" s="93"/>
      <c r="L7867" s="93"/>
      <c r="N7867" s="93"/>
      <c r="P7867" s="93"/>
    </row>
    <row r="7868" spans="2:16">
      <c r="B7868" s="93"/>
      <c r="C7868" s="93"/>
      <c r="D7868" s="93"/>
      <c r="F7868" s="93"/>
      <c r="H7868" s="93"/>
      <c r="J7868" s="93"/>
      <c r="L7868" s="93"/>
      <c r="N7868" s="93"/>
      <c r="P7868" s="93"/>
    </row>
    <row r="7869" spans="2:16">
      <c r="B7869" s="93"/>
      <c r="C7869" s="93"/>
      <c r="D7869" s="93"/>
      <c r="F7869" s="93"/>
      <c r="H7869" s="93"/>
      <c r="J7869" s="93"/>
      <c r="L7869" s="93"/>
      <c r="N7869" s="93"/>
      <c r="P7869" s="93"/>
    </row>
    <row r="7870" spans="2:16">
      <c r="B7870" s="93"/>
      <c r="C7870" s="93"/>
      <c r="D7870" s="93"/>
      <c r="F7870" s="93"/>
      <c r="H7870" s="93"/>
      <c r="J7870" s="93"/>
      <c r="L7870" s="93"/>
      <c r="N7870" s="93"/>
      <c r="P7870" s="93"/>
    </row>
    <row r="7871" spans="2:16">
      <c r="B7871" s="93"/>
      <c r="C7871" s="93"/>
      <c r="D7871" s="93"/>
      <c r="F7871" s="93"/>
      <c r="H7871" s="93"/>
      <c r="J7871" s="93"/>
      <c r="L7871" s="93"/>
      <c r="N7871" s="93"/>
      <c r="P7871" s="93"/>
    </row>
    <row r="7872" spans="2:16">
      <c r="B7872" s="93"/>
      <c r="C7872" s="93"/>
      <c r="D7872" s="93"/>
      <c r="F7872" s="93"/>
      <c r="H7872" s="93"/>
      <c r="J7872" s="93"/>
      <c r="L7872" s="93"/>
      <c r="N7872" s="93"/>
      <c r="P7872" s="93"/>
    </row>
    <row r="7873" spans="2:16">
      <c r="B7873" s="93"/>
      <c r="C7873" s="93"/>
      <c r="D7873" s="93"/>
      <c r="F7873" s="93"/>
      <c r="H7873" s="93"/>
      <c r="J7873" s="93"/>
      <c r="L7873" s="93"/>
      <c r="N7873" s="93"/>
      <c r="P7873" s="93"/>
    </row>
    <row r="7874" spans="2:16">
      <c r="B7874" s="93"/>
      <c r="C7874" s="93"/>
      <c r="D7874" s="93"/>
      <c r="F7874" s="93"/>
      <c r="H7874" s="93"/>
      <c r="J7874" s="93"/>
      <c r="L7874" s="93"/>
      <c r="N7874" s="93"/>
      <c r="P7874" s="93"/>
    </row>
    <row r="7875" spans="2:16">
      <c r="B7875" s="93"/>
      <c r="C7875" s="93"/>
      <c r="D7875" s="93"/>
      <c r="F7875" s="93"/>
      <c r="H7875" s="93"/>
      <c r="J7875" s="93"/>
      <c r="L7875" s="93"/>
      <c r="N7875" s="93"/>
      <c r="P7875" s="93"/>
    </row>
    <row r="7876" spans="2:16">
      <c r="B7876" s="93"/>
      <c r="C7876" s="93"/>
      <c r="D7876" s="93"/>
      <c r="F7876" s="93"/>
      <c r="H7876" s="93"/>
      <c r="J7876" s="93"/>
      <c r="L7876" s="93"/>
      <c r="N7876" s="93"/>
      <c r="P7876" s="93"/>
    </row>
    <row r="7877" spans="2:16">
      <c r="B7877" s="93"/>
      <c r="C7877" s="93"/>
      <c r="D7877" s="93"/>
      <c r="F7877" s="93"/>
      <c r="H7877" s="93"/>
      <c r="J7877" s="93"/>
      <c r="L7877" s="93"/>
      <c r="N7877" s="93"/>
      <c r="P7877" s="93"/>
    </row>
    <row r="7878" spans="2:16">
      <c r="B7878" s="93"/>
      <c r="C7878" s="93"/>
      <c r="D7878" s="93"/>
      <c r="F7878" s="93"/>
      <c r="H7878" s="93"/>
      <c r="J7878" s="93"/>
      <c r="L7878" s="93"/>
      <c r="N7878" s="93"/>
      <c r="P7878" s="93"/>
    </row>
    <row r="7879" spans="2:16">
      <c r="B7879" s="93"/>
      <c r="C7879" s="93"/>
      <c r="D7879" s="93"/>
      <c r="F7879" s="93"/>
      <c r="H7879" s="93"/>
      <c r="J7879" s="93"/>
      <c r="L7879" s="93"/>
      <c r="N7879" s="93"/>
      <c r="P7879" s="93"/>
    </row>
    <row r="7880" spans="2:16">
      <c r="B7880" s="93"/>
      <c r="C7880" s="93"/>
      <c r="D7880" s="93"/>
      <c r="F7880" s="93"/>
      <c r="H7880" s="93"/>
      <c r="J7880" s="93"/>
      <c r="L7880" s="93"/>
      <c r="N7880" s="93"/>
      <c r="P7880" s="93"/>
    </row>
    <row r="7881" spans="2:16">
      <c r="B7881" s="93"/>
      <c r="C7881" s="93"/>
      <c r="D7881" s="93"/>
      <c r="F7881" s="93"/>
      <c r="H7881" s="93"/>
      <c r="J7881" s="93"/>
      <c r="L7881" s="93"/>
      <c r="N7881" s="93"/>
      <c r="P7881" s="93"/>
    </row>
    <row r="7882" spans="2:16">
      <c r="B7882" s="93"/>
      <c r="C7882" s="93"/>
      <c r="D7882" s="93"/>
      <c r="F7882" s="93"/>
      <c r="H7882" s="93"/>
      <c r="J7882" s="93"/>
      <c r="L7882" s="93"/>
      <c r="N7882" s="93"/>
      <c r="P7882" s="93"/>
    </row>
    <row r="7883" spans="2:16">
      <c r="B7883" s="93"/>
      <c r="C7883" s="93"/>
      <c r="D7883" s="93"/>
      <c r="F7883" s="93"/>
      <c r="H7883" s="93"/>
      <c r="J7883" s="93"/>
      <c r="L7883" s="93"/>
      <c r="N7883" s="93"/>
      <c r="P7883" s="93"/>
    </row>
    <row r="7884" spans="2:16">
      <c r="B7884" s="93"/>
      <c r="C7884" s="93"/>
      <c r="D7884" s="93"/>
      <c r="F7884" s="93"/>
      <c r="H7884" s="93"/>
      <c r="J7884" s="93"/>
      <c r="L7884" s="93"/>
      <c r="N7884" s="93"/>
      <c r="P7884" s="93"/>
    </row>
    <row r="7885" spans="2:16">
      <c r="B7885" s="93"/>
      <c r="C7885" s="93"/>
      <c r="D7885" s="93"/>
      <c r="F7885" s="93"/>
      <c r="H7885" s="93"/>
      <c r="J7885" s="93"/>
      <c r="L7885" s="93"/>
      <c r="N7885" s="93"/>
      <c r="P7885" s="93"/>
    </row>
    <row r="7886" spans="2:16">
      <c r="B7886" s="93"/>
      <c r="C7886" s="93"/>
      <c r="D7886" s="93"/>
      <c r="F7886" s="93"/>
      <c r="H7886" s="93"/>
      <c r="J7886" s="93"/>
      <c r="L7886" s="93"/>
      <c r="N7886" s="93"/>
      <c r="P7886" s="93"/>
    </row>
    <row r="7887" spans="2:16">
      <c r="B7887" s="93"/>
      <c r="C7887" s="93"/>
      <c r="D7887" s="93"/>
      <c r="F7887" s="93"/>
      <c r="H7887" s="93"/>
      <c r="J7887" s="93"/>
      <c r="L7887" s="93"/>
      <c r="N7887" s="93"/>
      <c r="P7887" s="93"/>
    </row>
    <row r="7888" spans="2:16">
      <c r="B7888" s="93"/>
      <c r="C7888" s="93"/>
      <c r="D7888" s="93"/>
      <c r="F7888" s="93"/>
      <c r="H7888" s="93"/>
      <c r="J7888" s="93"/>
      <c r="L7888" s="93"/>
      <c r="N7888" s="93"/>
      <c r="P7888" s="93"/>
    </row>
    <row r="7889" spans="2:16">
      <c r="B7889" s="93"/>
      <c r="C7889" s="93"/>
      <c r="D7889" s="93"/>
      <c r="F7889" s="93"/>
      <c r="H7889" s="93"/>
      <c r="J7889" s="93"/>
      <c r="L7889" s="93"/>
      <c r="N7889" s="93"/>
      <c r="P7889" s="93"/>
    </row>
    <row r="7890" spans="2:16">
      <c r="B7890" s="93"/>
      <c r="C7890" s="93"/>
      <c r="D7890" s="93"/>
      <c r="F7890" s="93"/>
      <c r="H7890" s="93"/>
      <c r="J7890" s="93"/>
      <c r="L7890" s="93"/>
      <c r="N7890" s="93"/>
      <c r="P7890" s="93"/>
    </row>
    <row r="7891" spans="2:16">
      <c r="B7891" s="93"/>
      <c r="C7891" s="93"/>
      <c r="D7891" s="93"/>
      <c r="F7891" s="93"/>
      <c r="H7891" s="93"/>
      <c r="J7891" s="93"/>
      <c r="L7891" s="93"/>
      <c r="N7891" s="93"/>
      <c r="P7891" s="93"/>
    </row>
    <row r="7892" spans="2:16">
      <c r="B7892" s="93"/>
      <c r="C7892" s="93"/>
      <c r="D7892" s="93"/>
      <c r="F7892" s="93"/>
      <c r="H7892" s="93"/>
      <c r="J7892" s="93"/>
      <c r="L7892" s="93"/>
      <c r="N7892" s="93"/>
      <c r="P7892" s="93"/>
    </row>
    <row r="7893" spans="2:16">
      <c r="B7893" s="93"/>
      <c r="C7893" s="93"/>
      <c r="D7893" s="93"/>
      <c r="F7893" s="93"/>
      <c r="H7893" s="93"/>
      <c r="J7893" s="93"/>
      <c r="L7893" s="93"/>
      <c r="N7893" s="93"/>
      <c r="P7893" s="93"/>
    </row>
    <row r="7894" spans="2:16">
      <c r="B7894" s="93"/>
      <c r="C7894" s="93"/>
      <c r="D7894" s="93"/>
      <c r="F7894" s="93"/>
      <c r="H7894" s="93"/>
      <c r="J7894" s="93"/>
      <c r="L7894" s="93"/>
      <c r="N7894" s="93"/>
      <c r="P7894" s="93"/>
    </row>
    <row r="7895" spans="2:16">
      <c r="B7895" s="93"/>
      <c r="C7895" s="93"/>
      <c r="D7895" s="93"/>
      <c r="F7895" s="93"/>
      <c r="H7895" s="93"/>
      <c r="J7895" s="93"/>
      <c r="L7895" s="93"/>
      <c r="N7895" s="93"/>
      <c r="P7895" s="93"/>
    </row>
    <row r="7896" spans="2:16">
      <c r="B7896" s="93"/>
      <c r="C7896" s="93"/>
      <c r="D7896" s="93"/>
      <c r="F7896" s="93"/>
      <c r="H7896" s="93"/>
      <c r="J7896" s="93"/>
      <c r="L7896" s="93"/>
      <c r="N7896" s="93"/>
      <c r="P7896" s="93"/>
    </row>
    <row r="7897" spans="2:16">
      <c r="B7897" s="93"/>
      <c r="C7897" s="93"/>
      <c r="D7897" s="93"/>
      <c r="F7897" s="93"/>
      <c r="H7897" s="93"/>
      <c r="J7897" s="93"/>
      <c r="L7897" s="93"/>
      <c r="N7897" s="93"/>
      <c r="P7897" s="93"/>
    </row>
    <row r="7898" spans="2:16">
      <c r="B7898" s="93"/>
      <c r="C7898" s="93"/>
      <c r="D7898" s="93"/>
      <c r="F7898" s="93"/>
      <c r="H7898" s="93"/>
      <c r="J7898" s="93"/>
      <c r="L7898" s="93"/>
      <c r="N7898" s="93"/>
      <c r="P7898" s="93"/>
    </row>
    <row r="7899" spans="2:16">
      <c r="B7899" s="93"/>
      <c r="C7899" s="93"/>
      <c r="D7899" s="93"/>
      <c r="F7899" s="93"/>
      <c r="H7899" s="93"/>
      <c r="J7899" s="93"/>
      <c r="L7899" s="93"/>
      <c r="N7899" s="93"/>
      <c r="P7899" s="93"/>
    </row>
    <row r="7900" spans="2:16">
      <c r="B7900" s="93"/>
      <c r="C7900" s="93"/>
      <c r="D7900" s="93"/>
      <c r="F7900" s="93"/>
      <c r="H7900" s="93"/>
      <c r="J7900" s="93"/>
      <c r="L7900" s="93"/>
      <c r="N7900" s="93"/>
      <c r="P7900" s="93"/>
    </row>
    <row r="7901" spans="2:16">
      <c r="B7901" s="93"/>
      <c r="C7901" s="93"/>
      <c r="D7901" s="93"/>
      <c r="F7901" s="93"/>
      <c r="H7901" s="93"/>
      <c r="J7901" s="93"/>
      <c r="L7901" s="93"/>
      <c r="N7901" s="93"/>
      <c r="P7901" s="93"/>
    </row>
    <row r="7902" spans="2:16">
      <c r="B7902" s="93"/>
      <c r="C7902" s="93"/>
      <c r="D7902" s="93"/>
      <c r="F7902" s="93"/>
      <c r="H7902" s="93"/>
      <c r="J7902" s="93"/>
      <c r="L7902" s="93"/>
      <c r="N7902" s="93"/>
      <c r="P7902" s="93"/>
    </row>
    <row r="7903" spans="2:16">
      <c r="B7903" s="93"/>
      <c r="C7903" s="93"/>
      <c r="D7903" s="93"/>
      <c r="F7903" s="93"/>
      <c r="H7903" s="93"/>
      <c r="J7903" s="93"/>
      <c r="L7903" s="93"/>
      <c r="N7903" s="93"/>
      <c r="P7903" s="93"/>
    </row>
    <row r="7904" spans="2:16">
      <c r="B7904" s="93"/>
      <c r="C7904" s="93"/>
      <c r="D7904" s="93"/>
      <c r="F7904" s="93"/>
      <c r="H7904" s="93"/>
      <c r="J7904" s="93"/>
      <c r="L7904" s="93"/>
      <c r="N7904" s="93"/>
      <c r="P7904" s="93"/>
    </row>
    <row r="7905" spans="2:16">
      <c r="B7905" s="93"/>
      <c r="C7905" s="93"/>
      <c r="D7905" s="93"/>
      <c r="F7905" s="93"/>
      <c r="H7905" s="93"/>
      <c r="J7905" s="93"/>
      <c r="L7905" s="93"/>
      <c r="N7905" s="93"/>
      <c r="P7905" s="93"/>
    </row>
    <row r="7906" spans="2:16">
      <c r="B7906" s="93"/>
      <c r="C7906" s="93"/>
      <c r="D7906" s="93"/>
      <c r="F7906" s="93"/>
      <c r="H7906" s="93"/>
      <c r="J7906" s="93"/>
      <c r="L7906" s="93"/>
      <c r="N7906" s="93"/>
      <c r="P7906" s="93"/>
    </row>
    <row r="7907" spans="2:16">
      <c r="B7907" s="93"/>
      <c r="C7907" s="93"/>
      <c r="D7907" s="93"/>
      <c r="F7907" s="93"/>
      <c r="H7907" s="93"/>
      <c r="J7907" s="93"/>
      <c r="L7907" s="93"/>
      <c r="N7907" s="93"/>
      <c r="P7907" s="93"/>
    </row>
    <row r="7908" spans="2:16">
      <c r="B7908" s="93"/>
      <c r="C7908" s="93"/>
      <c r="D7908" s="93"/>
      <c r="F7908" s="93"/>
      <c r="H7908" s="93"/>
      <c r="J7908" s="93"/>
      <c r="L7908" s="93"/>
      <c r="N7908" s="93"/>
      <c r="P7908" s="93"/>
    </row>
    <row r="7909" spans="2:16">
      <c r="B7909" s="93"/>
      <c r="C7909" s="93"/>
      <c r="D7909" s="93"/>
      <c r="F7909" s="93"/>
      <c r="H7909" s="93"/>
      <c r="J7909" s="93"/>
      <c r="L7909" s="93"/>
      <c r="N7909" s="93"/>
      <c r="P7909" s="93"/>
    </row>
    <row r="7910" spans="2:16">
      <c r="B7910" s="93"/>
      <c r="C7910" s="93"/>
      <c r="D7910" s="93"/>
      <c r="F7910" s="93"/>
      <c r="H7910" s="93"/>
      <c r="J7910" s="93"/>
      <c r="L7910" s="93"/>
      <c r="N7910" s="93"/>
      <c r="P7910" s="93"/>
    </row>
    <row r="7911" spans="2:16">
      <c r="B7911" s="93"/>
      <c r="C7911" s="93"/>
      <c r="D7911" s="93"/>
      <c r="F7911" s="93"/>
      <c r="H7911" s="93"/>
      <c r="J7911" s="93"/>
      <c r="L7911" s="93"/>
      <c r="N7911" s="93"/>
      <c r="P7911" s="93"/>
    </row>
    <row r="7912" spans="2:16">
      <c r="B7912" s="93"/>
      <c r="C7912" s="93"/>
      <c r="D7912" s="93"/>
      <c r="F7912" s="93"/>
      <c r="H7912" s="93"/>
      <c r="J7912" s="93"/>
      <c r="L7912" s="93"/>
      <c r="N7912" s="93"/>
      <c r="P7912" s="93"/>
    </row>
    <row r="7913" spans="2:16">
      <c r="B7913" s="93"/>
      <c r="C7913" s="93"/>
      <c r="D7913" s="93"/>
      <c r="F7913" s="93"/>
      <c r="H7913" s="93"/>
      <c r="J7913" s="93"/>
      <c r="L7913" s="93"/>
      <c r="N7913" s="93"/>
      <c r="P7913" s="93"/>
    </row>
    <row r="7914" spans="2:16">
      <c r="B7914" s="93"/>
      <c r="C7914" s="93"/>
      <c r="D7914" s="93"/>
      <c r="F7914" s="93"/>
      <c r="H7914" s="93"/>
      <c r="J7914" s="93"/>
      <c r="L7914" s="93"/>
      <c r="N7914" s="93"/>
      <c r="P7914" s="93"/>
    </row>
    <row r="7915" spans="2:16">
      <c r="B7915" s="93"/>
      <c r="C7915" s="93"/>
      <c r="D7915" s="93"/>
      <c r="F7915" s="93"/>
      <c r="H7915" s="93"/>
      <c r="J7915" s="93"/>
      <c r="L7915" s="93"/>
      <c r="N7915" s="93"/>
      <c r="P7915" s="93"/>
    </row>
    <row r="7916" spans="2:16">
      <c r="B7916" s="93"/>
      <c r="C7916" s="93"/>
      <c r="D7916" s="93"/>
      <c r="F7916" s="93"/>
      <c r="H7916" s="93"/>
      <c r="J7916" s="93"/>
      <c r="L7916" s="93"/>
      <c r="N7916" s="93"/>
      <c r="P7916" s="93"/>
    </row>
    <row r="7917" spans="2:16">
      <c r="B7917" s="93"/>
      <c r="C7917" s="93"/>
      <c r="D7917" s="93"/>
      <c r="F7917" s="93"/>
      <c r="H7917" s="93"/>
      <c r="J7917" s="93"/>
      <c r="L7917" s="93"/>
      <c r="N7917" s="93"/>
      <c r="P7917" s="93"/>
    </row>
    <row r="7918" spans="2:16">
      <c r="B7918" s="93"/>
      <c r="C7918" s="93"/>
      <c r="D7918" s="93"/>
      <c r="F7918" s="93"/>
      <c r="H7918" s="93"/>
      <c r="J7918" s="93"/>
      <c r="L7918" s="93"/>
      <c r="N7918" s="93"/>
      <c r="P7918" s="93"/>
    </row>
    <row r="7919" spans="2:16">
      <c r="B7919" s="93"/>
      <c r="C7919" s="93"/>
      <c r="D7919" s="93"/>
      <c r="F7919" s="93"/>
      <c r="H7919" s="93"/>
      <c r="J7919" s="93"/>
      <c r="L7919" s="93"/>
      <c r="N7919" s="93"/>
      <c r="P7919" s="93"/>
    </row>
    <row r="7920" spans="2:16">
      <c r="B7920" s="93"/>
      <c r="C7920" s="93"/>
      <c r="D7920" s="93"/>
      <c r="F7920" s="93"/>
      <c r="H7920" s="93"/>
      <c r="J7920" s="93"/>
      <c r="L7920" s="93"/>
      <c r="N7920" s="93"/>
      <c r="P7920" s="93"/>
    </row>
    <row r="7921" spans="2:16">
      <c r="B7921" s="93"/>
      <c r="C7921" s="93"/>
      <c r="D7921" s="93"/>
      <c r="F7921" s="93"/>
      <c r="H7921" s="93"/>
      <c r="J7921" s="93"/>
      <c r="L7921" s="93"/>
      <c r="N7921" s="93"/>
      <c r="P7921" s="93"/>
    </row>
    <row r="7922" spans="2:16">
      <c r="B7922" s="93"/>
      <c r="C7922" s="93"/>
      <c r="D7922" s="93"/>
      <c r="F7922" s="93"/>
      <c r="H7922" s="93"/>
      <c r="J7922" s="93"/>
      <c r="L7922" s="93"/>
      <c r="N7922" s="93"/>
      <c r="P7922" s="93"/>
    </row>
    <row r="7923" spans="2:16">
      <c r="B7923" s="93"/>
      <c r="C7923" s="93"/>
      <c r="D7923" s="93"/>
      <c r="F7923" s="93"/>
      <c r="H7923" s="93"/>
      <c r="J7923" s="93"/>
      <c r="L7923" s="93"/>
      <c r="N7923" s="93"/>
      <c r="P7923" s="93"/>
    </row>
    <row r="7924" spans="2:16">
      <c r="B7924" s="93"/>
      <c r="C7924" s="93"/>
      <c r="D7924" s="93"/>
      <c r="F7924" s="93"/>
      <c r="H7924" s="93"/>
      <c r="J7924" s="93"/>
      <c r="L7924" s="93"/>
      <c r="N7924" s="93"/>
      <c r="P7924" s="93"/>
    </row>
    <row r="7925" spans="2:16">
      <c r="B7925" s="93"/>
      <c r="C7925" s="93"/>
      <c r="D7925" s="93"/>
      <c r="F7925" s="93"/>
      <c r="H7925" s="93"/>
      <c r="J7925" s="93"/>
      <c r="L7925" s="93"/>
      <c r="N7925" s="93"/>
      <c r="P7925" s="93"/>
    </row>
    <row r="7926" spans="2:16">
      <c r="B7926" s="93"/>
      <c r="C7926" s="93"/>
      <c r="D7926" s="93"/>
      <c r="F7926" s="93"/>
      <c r="H7926" s="93"/>
      <c r="J7926" s="93"/>
      <c r="L7926" s="93"/>
      <c r="N7926" s="93"/>
      <c r="P7926" s="93"/>
    </row>
    <row r="7927" spans="2:16">
      <c r="B7927" s="93"/>
      <c r="C7927" s="93"/>
      <c r="D7927" s="93"/>
      <c r="F7927" s="93"/>
      <c r="H7927" s="93"/>
      <c r="J7927" s="93"/>
      <c r="L7927" s="93"/>
      <c r="N7927" s="93"/>
      <c r="P7927" s="93"/>
    </row>
    <row r="7928" spans="2:16">
      <c r="B7928" s="93"/>
      <c r="C7928" s="93"/>
      <c r="D7928" s="93"/>
      <c r="F7928" s="93"/>
      <c r="H7928" s="93"/>
      <c r="J7928" s="93"/>
      <c r="L7928" s="93"/>
      <c r="N7928" s="93"/>
      <c r="P7928" s="93"/>
    </row>
    <row r="7929" spans="2:16">
      <c r="B7929" s="93"/>
      <c r="C7929" s="93"/>
      <c r="D7929" s="93"/>
      <c r="F7929" s="93"/>
      <c r="H7929" s="93"/>
      <c r="J7929" s="93"/>
      <c r="L7929" s="93"/>
      <c r="N7929" s="93"/>
      <c r="P7929" s="93"/>
    </row>
    <row r="7930" spans="2:16">
      <c r="B7930" s="93"/>
      <c r="C7930" s="93"/>
      <c r="D7930" s="93"/>
      <c r="F7930" s="93"/>
      <c r="H7930" s="93"/>
      <c r="J7930" s="93"/>
      <c r="L7930" s="93"/>
      <c r="N7930" s="93"/>
      <c r="P7930" s="93"/>
    </row>
    <row r="7931" spans="2:16">
      <c r="B7931" s="93"/>
      <c r="C7931" s="93"/>
      <c r="D7931" s="93"/>
      <c r="F7931" s="93"/>
      <c r="H7931" s="93"/>
      <c r="J7931" s="93"/>
      <c r="L7931" s="93"/>
      <c r="N7931" s="93"/>
      <c r="P7931" s="93"/>
    </row>
    <row r="7932" spans="2:16">
      <c r="B7932" s="93"/>
      <c r="C7932" s="93"/>
      <c r="D7932" s="93"/>
      <c r="F7932" s="93"/>
      <c r="H7932" s="93"/>
      <c r="J7932" s="93"/>
      <c r="L7932" s="93"/>
      <c r="N7932" s="93"/>
      <c r="P7932" s="93"/>
    </row>
    <row r="7933" spans="2:16">
      <c r="B7933" s="93"/>
      <c r="C7933" s="93"/>
      <c r="D7933" s="93"/>
      <c r="F7933" s="93"/>
      <c r="H7933" s="93"/>
      <c r="J7933" s="93"/>
      <c r="L7933" s="93"/>
      <c r="N7933" s="93"/>
      <c r="P7933" s="93"/>
    </row>
    <row r="7934" spans="2:16">
      <c r="B7934" s="93"/>
      <c r="C7934" s="93"/>
      <c r="D7934" s="93"/>
      <c r="F7934" s="93"/>
      <c r="H7934" s="93"/>
      <c r="J7934" s="93"/>
      <c r="L7934" s="93"/>
      <c r="N7934" s="93"/>
      <c r="P7934" s="93"/>
    </row>
    <row r="7935" spans="2:16">
      <c r="B7935" s="93"/>
      <c r="C7935" s="93"/>
      <c r="D7935" s="93"/>
      <c r="F7935" s="93"/>
      <c r="H7935" s="93"/>
      <c r="J7935" s="93"/>
      <c r="L7935" s="93"/>
      <c r="N7935" s="93"/>
      <c r="P7935" s="93"/>
    </row>
    <row r="7936" spans="2:16">
      <c r="B7936" s="93"/>
      <c r="C7936" s="93"/>
      <c r="D7936" s="93"/>
      <c r="F7936" s="93"/>
      <c r="H7936" s="93"/>
      <c r="J7936" s="93"/>
      <c r="L7936" s="93"/>
      <c r="N7936" s="93"/>
      <c r="P7936" s="93"/>
    </row>
    <row r="7937" spans="2:16">
      <c r="B7937" s="93"/>
      <c r="C7937" s="93"/>
      <c r="D7937" s="93"/>
      <c r="F7937" s="93"/>
      <c r="H7937" s="93"/>
      <c r="J7937" s="93"/>
      <c r="L7937" s="93"/>
      <c r="N7937" s="93"/>
      <c r="P7937" s="93"/>
    </row>
    <row r="7938" spans="2:16">
      <c r="B7938" s="93"/>
      <c r="C7938" s="93"/>
      <c r="D7938" s="93"/>
      <c r="F7938" s="93"/>
      <c r="H7938" s="93"/>
      <c r="J7938" s="93"/>
      <c r="L7938" s="93"/>
      <c r="N7938" s="93"/>
      <c r="P7938" s="93"/>
    </row>
    <row r="7939" spans="2:16">
      <c r="B7939" s="93"/>
      <c r="C7939" s="93"/>
      <c r="D7939" s="93"/>
      <c r="F7939" s="93"/>
      <c r="H7939" s="93"/>
      <c r="J7939" s="93"/>
      <c r="L7939" s="93"/>
      <c r="N7939" s="93"/>
      <c r="P7939" s="93"/>
    </row>
    <row r="7940" spans="2:16">
      <c r="B7940" s="93"/>
      <c r="C7940" s="93"/>
      <c r="D7940" s="93"/>
      <c r="F7940" s="93"/>
      <c r="H7940" s="93"/>
      <c r="J7940" s="93"/>
      <c r="L7940" s="93"/>
      <c r="N7940" s="93"/>
      <c r="P7940" s="93"/>
    </row>
    <row r="7941" spans="2:16">
      <c r="B7941" s="93"/>
      <c r="C7941" s="93"/>
      <c r="D7941" s="93"/>
      <c r="F7941" s="93"/>
      <c r="H7941" s="93"/>
      <c r="J7941" s="93"/>
      <c r="L7941" s="93"/>
      <c r="N7941" s="93"/>
      <c r="P7941" s="93"/>
    </row>
    <row r="7942" spans="2:16">
      <c r="B7942" s="93"/>
      <c r="C7942" s="93"/>
      <c r="D7942" s="93"/>
      <c r="F7942" s="93"/>
      <c r="H7942" s="93"/>
      <c r="J7942" s="93"/>
      <c r="L7942" s="93"/>
      <c r="N7942" s="93"/>
      <c r="P7942" s="93"/>
    </row>
    <row r="7943" spans="2:16">
      <c r="B7943" s="93"/>
      <c r="C7943" s="93"/>
      <c r="D7943" s="93"/>
      <c r="F7943" s="93"/>
      <c r="H7943" s="93"/>
      <c r="J7943" s="93"/>
      <c r="L7943" s="93"/>
      <c r="N7943" s="93"/>
      <c r="P7943" s="93"/>
    </row>
    <row r="7944" spans="2:16">
      <c r="B7944" s="93"/>
      <c r="C7944" s="93"/>
      <c r="D7944" s="93"/>
      <c r="F7944" s="93"/>
      <c r="H7944" s="93"/>
      <c r="J7944" s="93"/>
      <c r="L7944" s="93"/>
      <c r="N7944" s="93"/>
      <c r="P7944" s="93"/>
    </row>
    <row r="7945" spans="2:16">
      <c r="B7945" s="93"/>
      <c r="C7945" s="93"/>
      <c r="D7945" s="93"/>
      <c r="F7945" s="93"/>
      <c r="H7945" s="93"/>
      <c r="J7945" s="93"/>
      <c r="L7945" s="93"/>
      <c r="N7945" s="93"/>
      <c r="P7945" s="93"/>
    </row>
    <row r="7946" spans="2:16">
      <c r="B7946" s="93"/>
      <c r="C7946" s="93"/>
      <c r="D7946" s="93"/>
      <c r="F7946" s="93"/>
      <c r="H7946" s="93"/>
      <c r="J7946" s="93"/>
      <c r="L7946" s="93"/>
      <c r="N7946" s="93"/>
      <c r="P7946" s="93"/>
    </row>
    <row r="7947" spans="2:16">
      <c r="B7947" s="93"/>
      <c r="C7947" s="93"/>
      <c r="D7947" s="93"/>
      <c r="F7947" s="93"/>
      <c r="H7947" s="93"/>
      <c r="J7947" s="93"/>
      <c r="L7947" s="93"/>
      <c r="N7947" s="93"/>
      <c r="P7947" s="93"/>
    </row>
    <row r="7948" spans="2:16">
      <c r="B7948" s="93"/>
      <c r="C7948" s="93"/>
      <c r="D7948" s="93"/>
      <c r="F7948" s="93"/>
      <c r="H7948" s="93"/>
      <c r="J7948" s="93"/>
      <c r="L7948" s="93"/>
      <c r="N7948" s="93"/>
      <c r="P7948" s="93"/>
    </row>
    <row r="7949" spans="2:16">
      <c r="B7949" s="93"/>
      <c r="C7949" s="93"/>
      <c r="D7949" s="93"/>
      <c r="F7949" s="93"/>
      <c r="H7949" s="93"/>
      <c r="J7949" s="93"/>
      <c r="L7949" s="93"/>
      <c r="N7949" s="93"/>
      <c r="P7949" s="93"/>
    </row>
    <row r="7950" spans="2:16">
      <c r="B7950" s="93"/>
      <c r="C7950" s="93"/>
      <c r="D7950" s="93"/>
      <c r="F7950" s="93"/>
      <c r="H7950" s="93"/>
      <c r="J7950" s="93"/>
      <c r="L7950" s="93"/>
      <c r="N7950" s="93"/>
      <c r="P7950" s="93"/>
    </row>
    <row r="7951" spans="2:16">
      <c r="B7951" s="93"/>
      <c r="C7951" s="93"/>
      <c r="D7951" s="93"/>
      <c r="F7951" s="93"/>
      <c r="H7951" s="93"/>
      <c r="J7951" s="93"/>
      <c r="L7951" s="93"/>
      <c r="N7951" s="93"/>
      <c r="P7951" s="93"/>
    </row>
    <row r="7952" spans="2:16">
      <c r="B7952" s="93"/>
      <c r="C7952" s="93"/>
      <c r="D7952" s="93"/>
      <c r="F7952" s="93"/>
      <c r="H7952" s="93"/>
      <c r="J7952" s="93"/>
      <c r="L7952" s="93"/>
      <c r="N7952" s="93"/>
      <c r="P7952" s="93"/>
    </row>
    <row r="7953" spans="2:16">
      <c r="B7953" s="93"/>
      <c r="C7953" s="93"/>
      <c r="D7953" s="93"/>
      <c r="F7953" s="93"/>
      <c r="H7953" s="93"/>
      <c r="J7953" s="93"/>
      <c r="L7953" s="93"/>
      <c r="N7953" s="93"/>
      <c r="P7953" s="93"/>
    </row>
    <row r="7954" spans="2:16">
      <c r="B7954" s="93"/>
      <c r="C7954" s="93"/>
      <c r="D7954" s="93"/>
      <c r="F7954" s="93"/>
      <c r="H7954" s="93"/>
      <c r="J7954" s="93"/>
      <c r="L7954" s="93"/>
      <c r="N7954" s="93"/>
      <c r="P7954" s="93"/>
    </row>
    <row r="7955" spans="2:16">
      <c r="B7955" s="93"/>
      <c r="C7955" s="93"/>
      <c r="D7955" s="93"/>
      <c r="F7955" s="93"/>
      <c r="H7955" s="93"/>
      <c r="J7955" s="93"/>
      <c r="L7955" s="93"/>
      <c r="N7955" s="93"/>
      <c r="P7955" s="93"/>
    </row>
    <row r="7956" spans="2:16">
      <c r="B7956" s="93"/>
      <c r="C7956" s="93"/>
      <c r="D7956" s="93"/>
      <c r="F7956" s="93"/>
      <c r="H7956" s="93"/>
      <c r="J7956" s="93"/>
      <c r="L7956" s="93"/>
      <c r="N7956" s="93"/>
      <c r="P7956" s="93"/>
    </row>
    <row r="7957" spans="2:16">
      <c r="B7957" s="93"/>
      <c r="C7957" s="93"/>
      <c r="D7957" s="93"/>
      <c r="F7957" s="93"/>
      <c r="H7957" s="93"/>
      <c r="J7957" s="93"/>
      <c r="L7957" s="93"/>
      <c r="N7957" s="93"/>
      <c r="P7957" s="93"/>
    </row>
    <row r="7958" spans="2:16">
      <c r="B7958" s="93"/>
      <c r="C7958" s="93"/>
      <c r="D7958" s="93"/>
      <c r="F7958" s="93"/>
      <c r="H7958" s="93"/>
      <c r="J7958" s="93"/>
      <c r="L7958" s="93"/>
      <c r="N7958" s="93"/>
      <c r="P7958" s="93"/>
    </row>
    <row r="7959" spans="2:16">
      <c r="B7959" s="93"/>
      <c r="C7959" s="93"/>
      <c r="D7959" s="93"/>
      <c r="F7959" s="93"/>
      <c r="H7959" s="93"/>
      <c r="J7959" s="93"/>
      <c r="L7959" s="93"/>
      <c r="N7959" s="93"/>
      <c r="P7959" s="93"/>
    </row>
    <row r="7960" spans="2:16">
      <c r="B7960" s="93"/>
      <c r="C7960" s="93"/>
      <c r="D7960" s="93"/>
      <c r="F7960" s="93"/>
      <c r="H7960" s="93"/>
      <c r="J7960" s="93"/>
      <c r="L7960" s="93"/>
      <c r="N7960" s="93"/>
      <c r="P7960" s="93"/>
    </row>
    <row r="7961" spans="2:16">
      <c r="B7961" s="93"/>
      <c r="C7961" s="93"/>
      <c r="D7961" s="93"/>
      <c r="F7961" s="93"/>
      <c r="H7961" s="93"/>
      <c r="J7961" s="93"/>
      <c r="L7961" s="93"/>
      <c r="N7961" s="93"/>
      <c r="P7961" s="93"/>
    </row>
    <row r="7962" spans="2:16">
      <c r="B7962" s="93"/>
      <c r="C7962" s="93"/>
      <c r="D7962" s="93"/>
      <c r="F7962" s="93"/>
      <c r="H7962" s="93"/>
      <c r="J7962" s="93"/>
      <c r="L7962" s="93"/>
      <c r="N7962" s="93"/>
      <c r="P7962" s="93"/>
    </row>
    <row r="7963" spans="2:16">
      <c r="B7963" s="93"/>
      <c r="C7963" s="93"/>
      <c r="D7963" s="93"/>
      <c r="F7963" s="93"/>
      <c r="H7963" s="93"/>
      <c r="J7963" s="93"/>
      <c r="L7963" s="93"/>
      <c r="N7963" s="93"/>
      <c r="P7963" s="93"/>
    </row>
    <row r="7964" spans="2:16">
      <c r="B7964" s="93"/>
      <c r="C7964" s="93"/>
      <c r="D7964" s="93"/>
      <c r="F7964" s="93"/>
      <c r="H7964" s="93"/>
      <c r="J7964" s="93"/>
      <c r="L7964" s="93"/>
      <c r="N7964" s="93"/>
      <c r="P7964" s="93"/>
    </row>
    <row r="7965" spans="2:16">
      <c r="B7965" s="93"/>
      <c r="C7965" s="93"/>
      <c r="D7965" s="93"/>
      <c r="F7965" s="93"/>
      <c r="H7965" s="93"/>
      <c r="J7965" s="93"/>
      <c r="L7965" s="93"/>
      <c r="N7965" s="93"/>
      <c r="P7965" s="93"/>
    </row>
    <row r="7966" spans="2:16">
      <c r="B7966" s="93"/>
      <c r="C7966" s="93"/>
      <c r="D7966" s="93"/>
      <c r="F7966" s="93"/>
      <c r="H7966" s="93"/>
      <c r="J7966" s="93"/>
      <c r="L7966" s="93"/>
      <c r="N7966" s="93"/>
      <c r="P7966" s="93"/>
    </row>
    <row r="7967" spans="2:16">
      <c r="B7967" s="93"/>
      <c r="C7967" s="93"/>
      <c r="D7967" s="93"/>
      <c r="F7967" s="93"/>
      <c r="H7967" s="93"/>
      <c r="J7967" s="93"/>
      <c r="L7967" s="93"/>
      <c r="N7967" s="93"/>
      <c r="P7967" s="93"/>
    </row>
    <row r="7968" spans="2:16">
      <c r="B7968" s="93"/>
      <c r="C7968" s="93"/>
      <c r="D7968" s="93"/>
      <c r="F7968" s="93"/>
      <c r="H7968" s="93"/>
      <c r="J7968" s="93"/>
      <c r="L7968" s="93"/>
      <c r="N7968" s="93"/>
      <c r="P7968" s="93"/>
    </row>
    <row r="7969" spans="2:16">
      <c r="B7969" s="93"/>
      <c r="C7969" s="93"/>
      <c r="D7969" s="93"/>
      <c r="F7969" s="93"/>
      <c r="H7969" s="93"/>
      <c r="J7969" s="93"/>
      <c r="L7969" s="93"/>
      <c r="N7969" s="93"/>
      <c r="P7969" s="93"/>
    </row>
    <row r="7970" spans="2:16">
      <c r="B7970" s="93"/>
      <c r="C7970" s="93"/>
      <c r="D7970" s="93"/>
      <c r="F7970" s="93"/>
      <c r="H7970" s="93"/>
      <c r="J7970" s="93"/>
      <c r="L7970" s="93"/>
      <c r="N7970" s="93"/>
      <c r="P7970" s="93"/>
    </row>
    <row r="7971" spans="2:16">
      <c r="B7971" s="93"/>
      <c r="C7971" s="93"/>
      <c r="D7971" s="93"/>
      <c r="F7971" s="93"/>
      <c r="H7971" s="93"/>
      <c r="J7971" s="93"/>
      <c r="L7971" s="93"/>
      <c r="N7971" s="93"/>
      <c r="P7971" s="93"/>
    </row>
    <row r="7972" spans="2:16">
      <c r="B7972" s="93"/>
      <c r="C7972" s="93"/>
      <c r="D7972" s="93"/>
      <c r="F7972" s="93"/>
      <c r="H7972" s="93"/>
      <c r="J7972" s="93"/>
      <c r="L7972" s="93"/>
      <c r="N7972" s="93"/>
      <c r="P7972" s="93"/>
    </row>
    <row r="7973" spans="2:16">
      <c r="B7973" s="93"/>
      <c r="C7973" s="93"/>
      <c r="D7973" s="93"/>
      <c r="F7973" s="93"/>
      <c r="H7973" s="93"/>
      <c r="J7973" s="93"/>
      <c r="L7973" s="93"/>
      <c r="N7973" s="93"/>
      <c r="P7973" s="93"/>
    </row>
    <row r="7974" spans="2:16">
      <c r="B7974" s="93"/>
      <c r="C7974" s="93"/>
      <c r="D7974" s="93"/>
      <c r="F7974" s="93"/>
      <c r="H7974" s="93"/>
      <c r="J7974" s="93"/>
      <c r="L7974" s="93"/>
      <c r="N7974" s="93"/>
      <c r="P7974" s="93"/>
    </row>
    <row r="7975" spans="2:16">
      <c r="B7975" s="93"/>
      <c r="C7975" s="93"/>
      <c r="D7975" s="93"/>
      <c r="F7975" s="93"/>
      <c r="H7975" s="93"/>
      <c r="J7975" s="93"/>
      <c r="L7975" s="93"/>
      <c r="N7975" s="93"/>
      <c r="P7975" s="93"/>
    </row>
    <row r="7976" spans="2:16">
      <c r="B7976" s="93"/>
      <c r="C7976" s="93"/>
      <c r="D7976" s="93"/>
      <c r="F7976" s="93"/>
      <c r="H7976" s="93"/>
      <c r="J7976" s="93"/>
      <c r="L7976" s="93"/>
      <c r="N7976" s="93"/>
      <c r="P7976" s="93"/>
    </row>
    <row r="7977" spans="2:16">
      <c r="B7977" s="93"/>
      <c r="C7977" s="93"/>
      <c r="D7977" s="93"/>
      <c r="F7977" s="93"/>
      <c r="H7977" s="93"/>
      <c r="J7977" s="93"/>
      <c r="L7977" s="93"/>
      <c r="N7977" s="93"/>
      <c r="P7977" s="93"/>
    </row>
    <row r="7978" spans="2:16">
      <c r="B7978" s="93"/>
      <c r="C7978" s="93"/>
      <c r="D7978" s="93"/>
      <c r="F7978" s="93"/>
      <c r="H7978" s="93"/>
      <c r="J7978" s="93"/>
      <c r="L7978" s="93"/>
      <c r="N7978" s="93"/>
      <c r="P7978" s="93"/>
    </row>
    <row r="7979" spans="2:16">
      <c r="B7979" s="93"/>
      <c r="C7979" s="93"/>
      <c r="D7979" s="93"/>
      <c r="F7979" s="93"/>
      <c r="H7979" s="93"/>
      <c r="J7979" s="93"/>
      <c r="L7979" s="93"/>
      <c r="N7979" s="93"/>
      <c r="P7979" s="93"/>
    </row>
    <row r="7980" spans="2:16">
      <c r="B7980" s="93"/>
      <c r="C7980" s="93"/>
      <c r="D7980" s="93"/>
      <c r="F7980" s="93"/>
      <c r="H7980" s="93"/>
      <c r="J7980" s="93"/>
      <c r="L7980" s="93"/>
      <c r="N7980" s="93"/>
      <c r="P7980" s="93"/>
    </row>
    <row r="7981" spans="2:16">
      <c r="B7981" s="93"/>
      <c r="C7981" s="93"/>
      <c r="D7981" s="93"/>
      <c r="F7981" s="93"/>
      <c r="H7981" s="93"/>
      <c r="J7981" s="93"/>
      <c r="L7981" s="93"/>
      <c r="N7981" s="93"/>
      <c r="P7981" s="93"/>
    </row>
    <row r="7982" spans="2:16">
      <c r="B7982" s="93"/>
      <c r="C7982" s="93"/>
      <c r="D7982" s="93"/>
      <c r="F7982" s="93"/>
      <c r="H7982" s="93"/>
      <c r="J7982" s="93"/>
      <c r="L7982" s="93"/>
      <c r="N7982" s="93"/>
      <c r="P7982" s="93"/>
    </row>
    <row r="7983" spans="2:16">
      <c r="B7983" s="93"/>
      <c r="C7983" s="93"/>
      <c r="D7983" s="93"/>
      <c r="F7983" s="93"/>
      <c r="H7983" s="93"/>
      <c r="J7983" s="93"/>
      <c r="L7983" s="93"/>
      <c r="N7983" s="93"/>
      <c r="P7983" s="93"/>
    </row>
    <row r="7984" spans="2:16">
      <c r="B7984" s="93"/>
      <c r="C7984" s="93"/>
      <c r="D7984" s="93"/>
      <c r="F7984" s="93"/>
      <c r="H7984" s="93"/>
      <c r="J7984" s="93"/>
      <c r="L7984" s="93"/>
      <c r="N7984" s="93"/>
      <c r="P7984" s="93"/>
    </row>
    <row r="7985" spans="2:16">
      <c r="B7985" s="93"/>
      <c r="C7985" s="93"/>
      <c r="D7985" s="93"/>
      <c r="F7985" s="93"/>
      <c r="H7985" s="93"/>
      <c r="J7985" s="93"/>
      <c r="L7985" s="93"/>
      <c r="N7985" s="93"/>
      <c r="P7985" s="93"/>
    </row>
    <row r="7986" spans="2:16">
      <c r="B7986" s="93"/>
      <c r="C7986" s="93"/>
      <c r="D7986" s="93"/>
      <c r="F7986" s="93"/>
      <c r="H7986" s="93"/>
      <c r="J7986" s="93"/>
      <c r="L7986" s="93"/>
      <c r="N7986" s="93"/>
      <c r="P7986" s="93"/>
    </row>
    <row r="7987" spans="2:16">
      <c r="B7987" s="93"/>
      <c r="C7987" s="93"/>
      <c r="D7987" s="93"/>
      <c r="F7987" s="93"/>
      <c r="H7987" s="93"/>
      <c r="J7987" s="93"/>
      <c r="L7987" s="93"/>
      <c r="N7987" s="93"/>
      <c r="P7987" s="93"/>
    </row>
    <row r="7988" spans="2:16">
      <c r="B7988" s="93"/>
      <c r="C7988" s="93"/>
      <c r="D7988" s="93"/>
      <c r="F7988" s="93"/>
      <c r="H7988" s="93"/>
      <c r="J7988" s="93"/>
      <c r="L7988" s="93"/>
      <c r="N7988" s="93"/>
      <c r="P7988" s="93"/>
    </row>
    <row r="7989" spans="2:16">
      <c r="B7989" s="93"/>
      <c r="C7989" s="93"/>
      <c r="D7989" s="93"/>
      <c r="F7989" s="93"/>
      <c r="H7989" s="93"/>
      <c r="J7989" s="93"/>
      <c r="L7989" s="93"/>
      <c r="N7989" s="93"/>
      <c r="P7989" s="93"/>
    </row>
    <row r="7990" spans="2:16">
      <c r="B7990" s="93"/>
      <c r="C7990" s="93"/>
      <c r="D7990" s="93"/>
      <c r="F7990" s="93"/>
      <c r="H7990" s="93"/>
      <c r="J7990" s="93"/>
      <c r="L7990" s="93"/>
      <c r="N7990" s="93"/>
      <c r="P7990" s="93"/>
    </row>
    <row r="7991" spans="2:16">
      <c r="B7991" s="93"/>
      <c r="C7991" s="93"/>
      <c r="D7991" s="93"/>
      <c r="F7991" s="93"/>
      <c r="H7991" s="93"/>
      <c r="J7991" s="93"/>
      <c r="L7991" s="93"/>
      <c r="N7991" s="93"/>
      <c r="P7991" s="93"/>
    </row>
    <row r="7992" spans="2:16">
      <c r="B7992" s="93"/>
      <c r="C7992" s="93"/>
      <c r="D7992" s="93"/>
      <c r="F7992" s="93"/>
      <c r="H7992" s="93"/>
      <c r="J7992" s="93"/>
      <c r="L7992" s="93"/>
      <c r="N7992" s="93"/>
      <c r="P7992" s="93"/>
    </row>
    <row r="7993" spans="2:16">
      <c r="B7993" s="93"/>
      <c r="C7993" s="93"/>
      <c r="D7993" s="93"/>
      <c r="F7993" s="93"/>
      <c r="H7993" s="93"/>
      <c r="J7993" s="93"/>
      <c r="L7993" s="93"/>
      <c r="N7993" s="93"/>
      <c r="P7993" s="93"/>
    </row>
    <row r="7994" spans="2:16">
      <c r="B7994" s="93"/>
      <c r="C7994" s="93"/>
      <c r="D7994" s="93"/>
      <c r="F7994" s="93"/>
      <c r="H7994" s="93"/>
      <c r="J7994" s="93"/>
      <c r="L7994" s="93"/>
      <c r="N7994" s="93"/>
      <c r="P7994" s="93"/>
    </row>
    <row r="7995" spans="2:16">
      <c r="B7995" s="93"/>
      <c r="C7995" s="93"/>
      <c r="D7995" s="93"/>
      <c r="F7995" s="93"/>
      <c r="H7995" s="93"/>
      <c r="J7995" s="93"/>
      <c r="L7995" s="93"/>
      <c r="N7995" s="93"/>
      <c r="P7995" s="93"/>
    </row>
    <row r="7996" spans="2:16">
      <c r="B7996" s="93"/>
      <c r="C7996" s="93"/>
      <c r="D7996" s="93"/>
      <c r="F7996" s="93"/>
      <c r="H7996" s="93"/>
      <c r="J7996" s="93"/>
      <c r="L7996" s="93"/>
      <c r="N7996" s="93"/>
      <c r="P7996" s="93"/>
    </row>
    <row r="7997" spans="2:16">
      <c r="B7997" s="93"/>
      <c r="C7997" s="93"/>
      <c r="D7997" s="93"/>
      <c r="F7997" s="93"/>
      <c r="H7997" s="93"/>
      <c r="J7997" s="93"/>
      <c r="L7997" s="93"/>
      <c r="N7997" s="93"/>
      <c r="P7997" s="93"/>
    </row>
    <row r="7998" spans="2:16">
      <c r="B7998" s="93"/>
      <c r="C7998" s="93"/>
      <c r="D7998" s="93"/>
      <c r="F7998" s="93"/>
      <c r="H7998" s="93"/>
      <c r="J7998" s="93"/>
      <c r="L7998" s="93"/>
      <c r="N7998" s="93"/>
      <c r="P7998" s="93"/>
    </row>
    <row r="7999" spans="2:16">
      <c r="B7999" s="93"/>
      <c r="C7999" s="93"/>
      <c r="D7999" s="93"/>
      <c r="F7999" s="93"/>
      <c r="H7999" s="93"/>
      <c r="J7999" s="93"/>
      <c r="L7999" s="93"/>
      <c r="N7999" s="93"/>
      <c r="P7999" s="93"/>
    </row>
    <row r="8000" spans="2:16">
      <c r="B8000" s="93"/>
      <c r="C8000" s="93"/>
      <c r="D8000" s="93"/>
      <c r="F8000" s="93"/>
      <c r="H8000" s="93"/>
      <c r="J8000" s="93"/>
      <c r="L8000" s="93"/>
      <c r="N8000" s="93"/>
      <c r="P8000" s="93"/>
    </row>
    <row r="8001" spans="2:16">
      <c r="B8001" s="93"/>
      <c r="C8001" s="93"/>
      <c r="D8001" s="93"/>
      <c r="F8001" s="93"/>
      <c r="H8001" s="93"/>
      <c r="J8001" s="93"/>
      <c r="L8001" s="93"/>
      <c r="N8001" s="93"/>
      <c r="P8001" s="93"/>
    </row>
    <row r="8002" spans="2:16">
      <c r="B8002" s="93"/>
      <c r="C8002" s="93"/>
      <c r="D8002" s="93"/>
      <c r="F8002" s="93"/>
      <c r="H8002" s="93"/>
      <c r="J8002" s="93"/>
      <c r="L8002" s="93"/>
      <c r="N8002" s="93"/>
      <c r="P8002" s="93"/>
    </row>
    <row r="8003" spans="2:16">
      <c r="B8003" s="93"/>
      <c r="C8003" s="93"/>
      <c r="D8003" s="93"/>
      <c r="F8003" s="93"/>
      <c r="H8003" s="93"/>
      <c r="J8003" s="93"/>
      <c r="L8003" s="93"/>
      <c r="N8003" s="93"/>
      <c r="P8003" s="93"/>
    </row>
    <row r="8004" spans="2:16">
      <c r="B8004" s="93"/>
      <c r="C8004" s="93"/>
      <c r="D8004" s="93"/>
      <c r="F8004" s="93"/>
      <c r="H8004" s="93"/>
      <c r="J8004" s="93"/>
      <c r="L8004" s="93"/>
      <c r="N8004" s="93"/>
      <c r="P8004" s="93"/>
    </row>
    <row r="8005" spans="2:16">
      <c r="B8005" s="93"/>
      <c r="C8005" s="93"/>
      <c r="D8005" s="93"/>
      <c r="F8005" s="93"/>
      <c r="H8005" s="93"/>
      <c r="J8005" s="93"/>
      <c r="L8005" s="93"/>
      <c r="N8005" s="93"/>
      <c r="P8005" s="93"/>
    </row>
    <row r="8006" spans="2:16">
      <c r="B8006" s="93"/>
      <c r="C8006" s="93"/>
      <c r="D8006" s="93"/>
      <c r="F8006" s="93"/>
      <c r="H8006" s="93"/>
      <c r="J8006" s="93"/>
      <c r="L8006" s="93"/>
      <c r="N8006" s="93"/>
      <c r="P8006" s="93"/>
    </row>
    <row r="8007" spans="2:16">
      <c r="B8007" s="93"/>
      <c r="C8007" s="93"/>
      <c r="D8007" s="93"/>
      <c r="F8007" s="93"/>
      <c r="H8007" s="93"/>
      <c r="J8007" s="93"/>
      <c r="L8007" s="93"/>
      <c r="N8007" s="93"/>
      <c r="P8007" s="93"/>
    </row>
    <row r="8008" spans="2:16">
      <c r="B8008" s="93"/>
      <c r="C8008" s="93"/>
      <c r="D8008" s="93"/>
      <c r="F8008" s="93"/>
      <c r="H8008" s="93"/>
      <c r="J8008" s="93"/>
      <c r="L8008" s="93"/>
      <c r="N8008" s="93"/>
      <c r="P8008" s="93"/>
    </row>
    <row r="8009" spans="2:16">
      <c r="B8009" s="93"/>
      <c r="C8009" s="93"/>
      <c r="D8009" s="93"/>
      <c r="F8009" s="93"/>
      <c r="H8009" s="93"/>
      <c r="J8009" s="93"/>
      <c r="L8009" s="93"/>
      <c r="N8009" s="93"/>
      <c r="P8009" s="93"/>
    </row>
    <row r="8010" spans="2:16">
      <c r="B8010" s="93"/>
      <c r="C8010" s="93"/>
      <c r="D8010" s="93"/>
      <c r="F8010" s="93"/>
      <c r="H8010" s="93"/>
      <c r="J8010" s="93"/>
      <c r="L8010" s="93"/>
      <c r="N8010" s="93"/>
      <c r="P8010" s="93"/>
    </row>
    <row r="8011" spans="2:16">
      <c r="B8011" s="93"/>
      <c r="C8011" s="93"/>
      <c r="D8011" s="93"/>
      <c r="F8011" s="93"/>
      <c r="H8011" s="93"/>
      <c r="J8011" s="93"/>
      <c r="L8011" s="93"/>
      <c r="N8011" s="93"/>
      <c r="P8011" s="93"/>
    </row>
    <row r="8012" spans="2:16">
      <c r="B8012" s="93"/>
      <c r="C8012" s="93"/>
      <c r="D8012" s="93"/>
      <c r="F8012" s="93"/>
      <c r="H8012" s="93"/>
      <c r="J8012" s="93"/>
      <c r="L8012" s="93"/>
      <c r="N8012" s="93"/>
      <c r="P8012" s="93"/>
    </row>
    <row r="8013" spans="2:16">
      <c r="B8013" s="93"/>
      <c r="C8013" s="93"/>
      <c r="D8013" s="93"/>
      <c r="F8013" s="93"/>
      <c r="H8013" s="93"/>
      <c r="J8013" s="93"/>
      <c r="L8013" s="93"/>
      <c r="N8013" s="93"/>
      <c r="P8013" s="93"/>
    </row>
    <row r="8014" spans="2:16">
      <c r="B8014" s="93"/>
      <c r="C8014" s="93"/>
      <c r="D8014" s="93"/>
      <c r="F8014" s="93"/>
      <c r="H8014" s="93"/>
      <c r="J8014" s="93"/>
      <c r="L8014" s="93"/>
      <c r="N8014" s="93"/>
      <c r="P8014" s="93"/>
    </row>
    <row r="8015" spans="2:16">
      <c r="B8015" s="93"/>
      <c r="C8015" s="93"/>
      <c r="D8015" s="93"/>
      <c r="F8015" s="93"/>
      <c r="H8015" s="93"/>
      <c r="J8015" s="93"/>
      <c r="L8015" s="93"/>
      <c r="N8015" s="93"/>
      <c r="P8015" s="93"/>
    </row>
    <row r="8016" spans="2:16">
      <c r="B8016" s="93"/>
      <c r="C8016" s="93"/>
      <c r="D8016" s="93"/>
      <c r="F8016" s="93"/>
      <c r="H8016" s="93"/>
      <c r="J8016" s="93"/>
      <c r="L8016" s="93"/>
      <c r="N8016" s="93"/>
      <c r="P8016" s="93"/>
    </row>
    <row r="8017" spans="2:16">
      <c r="B8017" s="93"/>
      <c r="C8017" s="93"/>
      <c r="D8017" s="93"/>
      <c r="F8017" s="93"/>
      <c r="H8017" s="93"/>
      <c r="J8017" s="93"/>
      <c r="L8017" s="93"/>
      <c r="N8017" s="93"/>
      <c r="P8017" s="93"/>
    </row>
    <row r="8018" spans="2:16">
      <c r="B8018" s="93"/>
      <c r="C8018" s="93"/>
      <c r="D8018" s="93"/>
      <c r="F8018" s="93"/>
      <c r="H8018" s="93"/>
      <c r="J8018" s="93"/>
      <c r="L8018" s="93"/>
      <c r="N8018" s="93"/>
      <c r="P8018" s="93"/>
    </row>
    <row r="8019" spans="2:16">
      <c r="B8019" s="93"/>
      <c r="C8019" s="93"/>
      <c r="D8019" s="93"/>
      <c r="F8019" s="93"/>
      <c r="H8019" s="93"/>
      <c r="J8019" s="93"/>
      <c r="L8019" s="93"/>
      <c r="N8019" s="93"/>
      <c r="P8019" s="93"/>
    </row>
    <row r="8020" spans="2:16">
      <c r="B8020" s="93"/>
      <c r="C8020" s="93"/>
      <c r="D8020" s="93"/>
      <c r="F8020" s="93"/>
      <c r="H8020" s="93"/>
      <c r="J8020" s="93"/>
      <c r="L8020" s="93"/>
      <c r="N8020" s="93"/>
      <c r="P8020" s="93"/>
    </row>
    <row r="8021" spans="2:16">
      <c r="B8021" s="93"/>
      <c r="C8021" s="93"/>
      <c r="D8021" s="93"/>
      <c r="F8021" s="93"/>
      <c r="H8021" s="93"/>
      <c r="J8021" s="93"/>
      <c r="L8021" s="93"/>
      <c r="N8021" s="93"/>
      <c r="P8021" s="93"/>
    </row>
    <row r="8022" spans="2:16">
      <c r="B8022" s="93"/>
      <c r="C8022" s="93"/>
      <c r="D8022" s="93"/>
      <c r="F8022" s="93"/>
      <c r="H8022" s="93"/>
      <c r="J8022" s="93"/>
      <c r="L8022" s="93"/>
      <c r="N8022" s="93"/>
      <c r="P8022" s="93"/>
    </row>
    <row r="8023" spans="2:16">
      <c r="B8023" s="93"/>
      <c r="C8023" s="93"/>
      <c r="D8023" s="93"/>
      <c r="F8023" s="93"/>
      <c r="H8023" s="93"/>
      <c r="J8023" s="93"/>
      <c r="L8023" s="93"/>
      <c r="N8023" s="93"/>
      <c r="P8023" s="93"/>
    </row>
    <row r="8024" spans="2:16">
      <c r="B8024" s="93"/>
      <c r="C8024" s="93"/>
      <c r="D8024" s="93"/>
      <c r="F8024" s="93"/>
      <c r="H8024" s="93"/>
      <c r="J8024" s="93"/>
      <c r="L8024" s="93"/>
      <c r="N8024" s="93"/>
      <c r="P8024" s="93"/>
    </row>
    <row r="8025" spans="2:16">
      <c r="B8025" s="93"/>
      <c r="C8025" s="93"/>
      <c r="D8025" s="93"/>
      <c r="F8025" s="93"/>
      <c r="H8025" s="93"/>
      <c r="J8025" s="93"/>
      <c r="L8025" s="93"/>
      <c r="N8025" s="93"/>
      <c r="P8025" s="93"/>
    </row>
    <row r="8026" spans="2:16">
      <c r="B8026" s="93"/>
      <c r="C8026" s="93"/>
      <c r="D8026" s="93"/>
      <c r="F8026" s="93"/>
      <c r="H8026" s="93"/>
      <c r="J8026" s="93"/>
      <c r="L8026" s="93"/>
      <c r="N8026" s="93"/>
      <c r="P8026" s="93"/>
    </row>
    <row r="8027" spans="2:16">
      <c r="B8027" s="93"/>
      <c r="C8027" s="93"/>
      <c r="D8027" s="93"/>
      <c r="F8027" s="93"/>
      <c r="H8027" s="93"/>
      <c r="J8027" s="93"/>
      <c r="L8027" s="93"/>
      <c r="N8027" s="93"/>
      <c r="P8027" s="93"/>
    </row>
    <row r="8028" spans="2:16">
      <c r="B8028" s="93"/>
      <c r="C8028" s="93"/>
      <c r="D8028" s="93"/>
      <c r="F8028" s="93"/>
      <c r="H8028" s="93"/>
      <c r="J8028" s="93"/>
      <c r="L8028" s="93"/>
      <c r="N8028" s="93"/>
      <c r="P8028" s="93"/>
    </row>
    <row r="8029" spans="2:16">
      <c r="B8029" s="93"/>
      <c r="C8029" s="93"/>
      <c r="D8029" s="93"/>
      <c r="F8029" s="93"/>
      <c r="H8029" s="93"/>
      <c r="J8029" s="93"/>
      <c r="L8029" s="93"/>
      <c r="N8029" s="93"/>
      <c r="P8029" s="93"/>
    </row>
    <row r="8030" spans="2:16">
      <c r="B8030" s="93"/>
      <c r="C8030" s="93"/>
      <c r="D8030" s="93"/>
      <c r="F8030" s="93"/>
      <c r="H8030" s="93"/>
      <c r="J8030" s="93"/>
      <c r="L8030" s="93"/>
      <c r="N8030" s="93"/>
      <c r="P8030" s="93"/>
    </row>
    <row r="8031" spans="2:16">
      <c r="B8031" s="93"/>
      <c r="C8031" s="93"/>
      <c r="D8031" s="93"/>
      <c r="F8031" s="93"/>
      <c r="H8031" s="93"/>
      <c r="J8031" s="93"/>
      <c r="L8031" s="93"/>
      <c r="N8031" s="93"/>
      <c r="P8031" s="93"/>
    </row>
    <row r="8032" spans="2:16">
      <c r="B8032" s="93"/>
      <c r="C8032" s="93"/>
      <c r="D8032" s="93"/>
      <c r="F8032" s="93"/>
      <c r="H8032" s="93"/>
      <c r="J8032" s="93"/>
      <c r="L8032" s="93"/>
      <c r="N8032" s="93"/>
      <c r="P8032" s="93"/>
    </row>
    <row r="8033" spans="2:16">
      <c r="B8033" s="93"/>
      <c r="C8033" s="93"/>
      <c r="D8033" s="93"/>
      <c r="F8033" s="93"/>
      <c r="H8033" s="93"/>
      <c r="J8033" s="93"/>
      <c r="L8033" s="93"/>
      <c r="N8033" s="93"/>
      <c r="P8033" s="93"/>
    </row>
    <row r="8034" spans="2:16">
      <c r="B8034" s="93"/>
      <c r="C8034" s="93"/>
      <c r="D8034" s="93"/>
      <c r="F8034" s="93"/>
      <c r="H8034" s="93"/>
      <c r="J8034" s="93"/>
      <c r="L8034" s="93"/>
      <c r="N8034" s="93"/>
      <c r="P8034" s="93"/>
    </row>
    <row r="8035" spans="2:16">
      <c r="B8035" s="93"/>
      <c r="C8035" s="93"/>
      <c r="D8035" s="93"/>
      <c r="F8035" s="93"/>
      <c r="H8035" s="93"/>
      <c r="J8035" s="93"/>
      <c r="L8035" s="93"/>
      <c r="N8035" s="93"/>
      <c r="P8035" s="93"/>
    </row>
    <row r="8036" spans="2:16">
      <c r="B8036" s="93"/>
      <c r="C8036" s="93"/>
      <c r="D8036" s="93"/>
      <c r="F8036" s="93"/>
      <c r="H8036" s="93"/>
      <c r="J8036" s="93"/>
      <c r="L8036" s="93"/>
      <c r="N8036" s="93"/>
      <c r="P8036" s="93"/>
    </row>
    <row r="8037" spans="2:16">
      <c r="B8037" s="93"/>
      <c r="C8037" s="93"/>
      <c r="D8037" s="93"/>
      <c r="F8037" s="93"/>
      <c r="H8037" s="93"/>
      <c r="J8037" s="93"/>
      <c r="L8037" s="93"/>
      <c r="N8037" s="93"/>
      <c r="P8037" s="93"/>
    </row>
    <row r="8038" spans="2:16">
      <c r="B8038" s="93"/>
      <c r="C8038" s="93"/>
      <c r="D8038" s="93"/>
      <c r="F8038" s="93"/>
      <c r="H8038" s="93"/>
      <c r="J8038" s="93"/>
      <c r="L8038" s="93"/>
      <c r="N8038" s="93"/>
      <c r="P8038" s="93"/>
    </row>
    <row r="8039" spans="2:16">
      <c r="B8039" s="93"/>
      <c r="C8039" s="93"/>
      <c r="D8039" s="93"/>
      <c r="F8039" s="93"/>
      <c r="H8039" s="93"/>
      <c r="J8039" s="93"/>
      <c r="L8039" s="93"/>
      <c r="N8039" s="93"/>
      <c r="P8039" s="93"/>
    </row>
    <row r="8040" spans="2:16">
      <c r="B8040" s="93"/>
      <c r="C8040" s="93"/>
      <c r="D8040" s="93"/>
      <c r="F8040" s="93"/>
      <c r="H8040" s="93"/>
      <c r="J8040" s="93"/>
      <c r="L8040" s="93"/>
      <c r="N8040" s="93"/>
      <c r="P8040" s="93"/>
    </row>
    <row r="8041" spans="2:16">
      <c r="B8041" s="93"/>
      <c r="C8041" s="93"/>
      <c r="D8041" s="93"/>
      <c r="F8041" s="93"/>
      <c r="H8041" s="93"/>
      <c r="J8041" s="93"/>
      <c r="L8041" s="93"/>
      <c r="N8041" s="93"/>
      <c r="P8041" s="93"/>
    </row>
    <row r="8042" spans="2:16">
      <c r="B8042" s="93"/>
      <c r="C8042" s="93"/>
      <c r="D8042" s="93"/>
      <c r="F8042" s="93"/>
      <c r="H8042" s="93"/>
      <c r="J8042" s="93"/>
      <c r="L8042" s="93"/>
      <c r="N8042" s="93"/>
      <c r="P8042" s="93"/>
    </row>
    <row r="8043" spans="2:16">
      <c r="B8043" s="93"/>
      <c r="C8043" s="93"/>
      <c r="D8043" s="93"/>
      <c r="F8043" s="93"/>
      <c r="H8043" s="93"/>
      <c r="J8043" s="93"/>
      <c r="L8043" s="93"/>
      <c r="N8043" s="93"/>
      <c r="P8043" s="93"/>
    </row>
    <row r="8044" spans="2:16">
      <c r="B8044" s="93"/>
      <c r="C8044" s="93"/>
      <c r="D8044" s="93"/>
      <c r="F8044" s="93"/>
      <c r="H8044" s="93"/>
      <c r="J8044" s="93"/>
      <c r="L8044" s="93"/>
      <c r="N8044" s="93"/>
      <c r="P8044" s="93"/>
    </row>
    <row r="8045" spans="2:16">
      <c r="B8045" s="93"/>
      <c r="C8045" s="93"/>
      <c r="D8045" s="93"/>
      <c r="F8045" s="93"/>
      <c r="H8045" s="93"/>
      <c r="J8045" s="93"/>
      <c r="L8045" s="93"/>
      <c r="N8045" s="93"/>
      <c r="P8045" s="93"/>
    </row>
    <row r="8046" spans="2:16">
      <c r="B8046" s="93"/>
      <c r="C8046" s="93"/>
      <c r="D8046" s="93"/>
      <c r="F8046" s="93"/>
      <c r="H8046" s="93"/>
      <c r="J8046" s="93"/>
      <c r="L8046" s="93"/>
      <c r="N8046" s="93"/>
      <c r="P8046" s="93"/>
    </row>
    <row r="8047" spans="2:16">
      <c r="B8047" s="93"/>
      <c r="C8047" s="93"/>
      <c r="D8047" s="93"/>
      <c r="F8047" s="93"/>
      <c r="H8047" s="93"/>
      <c r="J8047" s="93"/>
      <c r="L8047" s="93"/>
      <c r="N8047" s="93"/>
      <c r="P8047" s="93"/>
    </row>
    <row r="8048" spans="2:16">
      <c r="B8048" s="93"/>
      <c r="C8048" s="93"/>
      <c r="D8048" s="93"/>
      <c r="F8048" s="93"/>
      <c r="H8048" s="93"/>
      <c r="J8048" s="93"/>
      <c r="L8048" s="93"/>
      <c r="N8048" s="93"/>
      <c r="P8048" s="93"/>
    </row>
    <row r="8049" spans="2:16">
      <c r="B8049" s="93"/>
      <c r="C8049" s="93"/>
      <c r="D8049" s="93"/>
      <c r="F8049" s="93"/>
      <c r="H8049" s="93"/>
      <c r="J8049" s="93"/>
      <c r="L8049" s="93"/>
      <c r="N8049" s="93"/>
      <c r="P8049" s="93"/>
    </row>
    <row r="8050" spans="2:16">
      <c r="B8050" s="93"/>
      <c r="C8050" s="93"/>
      <c r="D8050" s="93"/>
      <c r="F8050" s="93"/>
      <c r="H8050" s="93"/>
      <c r="J8050" s="93"/>
      <c r="L8050" s="93"/>
      <c r="N8050" s="93"/>
      <c r="P8050" s="93"/>
    </row>
    <row r="8051" spans="2:16">
      <c r="B8051" s="93"/>
      <c r="C8051" s="93"/>
      <c r="D8051" s="93"/>
      <c r="F8051" s="93"/>
      <c r="H8051" s="93"/>
      <c r="J8051" s="93"/>
      <c r="L8051" s="93"/>
      <c r="N8051" s="93"/>
      <c r="P8051" s="93"/>
    </row>
    <row r="8052" spans="2:16">
      <c r="B8052" s="93"/>
      <c r="C8052" s="93"/>
      <c r="D8052" s="93"/>
      <c r="F8052" s="93"/>
      <c r="H8052" s="93"/>
      <c r="J8052" s="93"/>
      <c r="L8052" s="93"/>
      <c r="N8052" s="93"/>
      <c r="P8052" s="93"/>
    </row>
    <row r="8053" spans="2:16">
      <c r="B8053" s="93"/>
      <c r="C8053" s="93"/>
      <c r="D8053" s="93"/>
      <c r="F8053" s="93"/>
      <c r="H8053" s="93"/>
      <c r="J8053" s="93"/>
      <c r="L8053" s="93"/>
      <c r="N8053" s="93"/>
      <c r="P8053" s="93"/>
    </row>
    <row r="8054" spans="2:16">
      <c r="B8054" s="93"/>
      <c r="C8054" s="93"/>
      <c r="D8054" s="93"/>
      <c r="F8054" s="93"/>
      <c r="H8054" s="93"/>
      <c r="J8054" s="93"/>
      <c r="L8054" s="93"/>
      <c r="N8054" s="93"/>
      <c r="P8054" s="93"/>
    </row>
    <row r="8055" spans="2:16">
      <c r="B8055" s="93"/>
      <c r="C8055" s="93"/>
      <c r="D8055" s="93"/>
      <c r="F8055" s="93"/>
      <c r="H8055" s="93"/>
      <c r="J8055" s="93"/>
      <c r="L8055" s="93"/>
      <c r="N8055" s="93"/>
      <c r="P8055" s="93"/>
    </row>
    <row r="8056" spans="2:16">
      <c r="B8056" s="93"/>
      <c r="C8056" s="93"/>
      <c r="D8056" s="93"/>
      <c r="F8056" s="93"/>
      <c r="H8056" s="93"/>
      <c r="J8056" s="93"/>
      <c r="L8056" s="93"/>
      <c r="N8056" s="93"/>
      <c r="P8056" s="93"/>
    </row>
    <row r="8057" spans="2:16">
      <c r="B8057" s="93"/>
      <c r="C8057" s="93"/>
      <c r="D8057" s="93"/>
      <c r="F8057" s="93"/>
      <c r="H8057" s="93"/>
      <c r="J8057" s="93"/>
      <c r="L8057" s="93"/>
      <c r="N8057" s="93"/>
      <c r="P8057" s="93"/>
    </row>
    <row r="8058" spans="2:16">
      <c r="B8058" s="93"/>
      <c r="C8058" s="93"/>
      <c r="D8058" s="93"/>
      <c r="F8058" s="93"/>
      <c r="H8058" s="93"/>
      <c r="J8058" s="93"/>
      <c r="L8058" s="93"/>
      <c r="N8058" s="93"/>
      <c r="P8058" s="93"/>
    </row>
    <row r="8059" spans="2:16">
      <c r="B8059" s="93"/>
      <c r="C8059" s="93"/>
      <c r="D8059" s="93"/>
      <c r="F8059" s="93"/>
      <c r="H8059" s="93"/>
      <c r="J8059" s="93"/>
      <c r="L8059" s="93"/>
      <c r="N8059" s="93"/>
      <c r="P8059" s="93"/>
    </row>
    <row r="8060" spans="2:16">
      <c r="B8060" s="93"/>
      <c r="C8060" s="93"/>
      <c r="D8060" s="93"/>
      <c r="F8060" s="93"/>
      <c r="H8060" s="93"/>
      <c r="J8060" s="93"/>
      <c r="L8060" s="93"/>
      <c r="N8060" s="93"/>
      <c r="P8060" s="93"/>
    </row>
    <row r="8061" spans="2:16">
      <c r="B8061" s="93"/>
      <c r="C8061" s="93"/>
      <c r="D8061" s="93"/>
      <c r="F8061" s="93"/>
      <c r="H8061" s="93"/>
      <c r="J8061" s="93"/>
      <c r="L8061" s="93"/>
      <c r="N8061" s="93"/>
      <c r="P8061" s="93"/>
    </row>
    <row r="8062" spans="2:16">
      <c r="B8062" s="93"/>
      <c r="C8062" s="93"/>
      <c r="D8062" s="93"/>
      <c r="F8062" s="93"/>
      <c r="H8062" s="93"/>
      <c r="J8062" s="93"/>
      <c r="L8062" s="93"/>
      <c r="N8062" s="93"/>
      <c r="P8062" s="93"/>
    </row>
    <row r="8063" spans="2:16">
      <c r="B8063" s="93"/>
      <c r="C8063" s="93"/>
      <c r="D8063" s="93"/>
      <c r="F8063" s="93"/>
      <c r="H8063" s="93"/>
      <c r="J8063" s="93"/>
      <c r="L8063" s="93"/>
      <c r="N8063" s="93"/>
      <c r="P8063" s="93"/>
    </row>
    <row r="8064" spans="2:16">
      <c r="B8064" s="93"/>
      <c r="C8064" s="93"/>
      <c r="D8064" s="93"/>
      <c r="F8064" s="93"/>
      <c r="H8064" s="93"/>
      <c r="J8064" s="93"/>
      <c r="L8064" s="93"/>
      <c r="N8064" s="93"/>
      <c r="P8064" s="93"/>
    </row>
    <row r="8065" spans="2:16">
      <c r="B8065" s="93"/>
      <c r="C8065" s="93"/>
      <c r="D8065" s="93"/>
      <c r="F8065" s="93"/>
      <c r="H8065" s="93"/>
      <c r="J8065" s="93"/>
      <c r="L8065" s="93"/>
      <c r="N8065" s="93"/>
      <c r="P8065" s="93"/>
    </row>
    <row r="8066" spans="2:16">
      <c r="B8066" s="93"/>
      <c r="C8066" s="93"/>
      <c r="D8066" s="93"/>
      <c r="F8066" s="93"/>
      <c r="H8066" s="93"/>
      <c r="J8066" s="93"/>
      <c r="L8066" s="93"/>
      <c r="N8066" s="93"/>
      <c r="P8066" s="93"/>
    </row>
    <row r="8067" spans="2:16">
      <c r="B8067" s="93"/>
      <c r="C8067" s="93"/>
      <c r="D8067" s="93"/>
      <c r="F8067" s="93"/>
      <c r="H8067" s="93"/>
      <c r="J8067" s="93"/>
      <c r="L8067" s="93"/>
      <c r="N8067" s="93"/>
      <c r="P8067" s="93"/>
    </row>
    <row r="8068" spans="2:16">
      <c r="B8068" s="93"/>
      <c r="C8068" s="93"/>
      <c r="D8068" s="93"/>
      <c r="F8068" s="93"/>
      <c r="H8068" s="93"/>
      <c r="J8068" s="93"/>
      <c r="L8068" s="93"/>
      <c r="N8068" s="93"/>
      <c r="P8068" s="93"/>
    </row>
    <row r="8069" spans="2:16">
      <c r="B8069" s="93"/>
      <c r="C8069" s="93"/>
      <c r="D8069" s="93"/>
      <c r="F8069" s="93"/>
      <c r="H8069" s="93"/>
      <c r="J8069" s="93"/>
      <c r="L8069" s="93"/>
      <c r="N8069" s="93"/>
      <c r="P8069" s="93"/>
    </row>
    <row r="8070" spans="2:16">
      <c r="B8070" s="93"/>
      <c r="C8070" s="93"/>
      <c r="D8070" s="93"/>
      <c r="F8070" s="93"/>
      <c r="H8070" s="93"/>
      <c r="J8070" s="93"/>
      <c r="L8070" s="93"/>
      <c r="N8070" s="93"/>
      <c r="P8070" s="93"/>
    </row>
    <row r="8071" spans="2:16">
      <c r="B8071" s="93"/>
      <c r="C8071" s="93"/>
      <c r="D8071" s="93"/>
      <c r="F8071" s="93"/>
      <c r="H8071" s="93"/>
      <c r="J8071" s="93"/>
      <c r="L8071" s="93"/>
      <c r="N8071" s="93"/>
      <c r="P8071" s="93"/>
    </row>
    <row r="8072" spans="2:16">
      <c r="B8072" s="93"/>
      <c r="C8072" s="93"/>
      <c r="D8072" s="93"/>
      <c r="F8072" s="93"/>
      <c r="H8072" s="93"/>
      <c r="J8072" s="93"/>
      <c r="L8072" s="93"/>
      <c r="N8072" s="93"/>
      <c r="P8072" s="93"/>
    </row>
    <row r="8073" spans="2:16">
      <c r="B8073" s="93"/>
      <c r="C8073" s="93"/>
      <c r="D8073" s="93"/>
      <c r="F8073" s="93"/>
      <c r="H8073" s="93"/>
      <c r="J8073" s="93"/>
      <c r="L8073" s="93"/>
      <c r="N8073" s="93"/>
      <c r="P8073" s="93"/>
    </row>
    <row r="8074" spans="2:16">
      <c r="B8074" s="93"/>
      <c r="C8074" s="93"/>
      <c r="D8074" s="93"/>
      <c r="F8074" s="93"/>
      <c r="H8074" s="93"/>
      <c r="J8074" s="93"/>
      <c r="L8074" s="93"/>
      <c r="N8074" s="93"/>
      <c r="P8074" s="93"/>
    </row>
    <row r="8075" spans="2:16">
      <c r="B8075" s="93"/>
      <c r="C8075" s="93"/>
      <c r="D8075" s="93"/>
      <c r="F8075" s="93"/>
      <c r="H8075" s="93"/>
      <c r="J8075" s="93"/>
      <c r="L8075" s="93"/>
      <c r="N8075" s="93"/>
      <c r="P8075" s="93"/>
    </row>
    <row r="8076" spans="2:16">
      <c r="B8076" s="93"/>
      <c r="C8076" s="93"/>
      <c r="D8076" s="93"/>
      <c r="F8076" s="93"/>
      <c r="H8076" s="93"/>
      <c r="J8076" s="93"/>
      <c r="L8076" s="93"/>
      <c r="N8076" s="93"/>
      <c r="P8076" s="93"/>
    </row>
    <row r="8077" spans="2:16">
      <c r="B8077" s="93"/>
      <c r="C8077" s="93"/>
      <c r="D8077" s="93"/>
      <c r="F8077" s="93"/>
      <c r="H8077" s="93"/>
      <c r="J8077" s="93"/>
      <c r="L8077" s="93"/>
      <c r="N8077" s="93"/>
      <c r="P8077" s="93"/>
    </row>
    <row r="8078" spans="2:16">
      <c r="B8078" s="93"/>
      <c r="C8078" s="93"/>
      <c r="D8078" s="93"/>
      <c r="F8078" s="93"/>
      <c r="H8078" s="93"/>
      <c r="J8078" s="93"/>
      <c r="L8078" s="93"/>
      <c r="N8078" s="93"/>
      <c r="P8078" s="93"/>
    </row>
    <row r="8079" spans="2:16">
      <c r="B8079" s="93"/>
      <c r="C8079" s="93"/>
      <c r="D8079" s="93"/>
      <c r="F8079" s="93"/>
      <c r="H8079" s="93"/>
      <c r="J8079" s="93"/>
      <c r="L8079" s="93"/>
      <c r="N8079" s="93"/>
      <c r="P8079" s="93"/>
    </row>
    <row r="8080" spans="2:16">
      <c r="B8080" s="93"/>
      <c r="C8080" s="93"/>
      <c r="D8080" s="93"/>
      <c r="F8080" s="93"/>
      <c r="H8080" s="93"/>
      <c r="J8080" s="93"/>
      <c r="L8080" s="93"/>
      <c r="N8080" s="93"/>
      <c r="P8080" s="93"/>
    </row>
    <row r="8081" spans="2:16">
      <c r="B8081" s="93"/>
      <c r="C8081" s="93"/>
      <c r="D8081" s="93"/>
      <c r="F8081" s="93"/>
      <c r="H8081" s="93"/>
      <c r="J8081" s="93"/>
      <c r="L8081" s="93"/>
      <c r="N8081" s="93"/>
      <c r="P8081" s="93"/>
    </row>
    <row r="8082" spans="2:16">
      <c r="B8082" s="93"/>
      <c r="C8082" s="93"/>
      <c r="D8082" s="93"/>
      <c r="F8082" s="93"/>
      <c r="H8082" s="93"/>
      <c r="J8082" s="93"/>
      <c r="L8082" s="93"/>
      <c r="N8082" s="93"/>
      <c r="P8082" s="93"/>
    </row>
    <row r="8083" spans="2:16">
      <c r="B8083" s="93"/>
      <c r="C8083" s="93"/>
      <c r="D8083" s="93"/>
      <c r="F8083" s="93"/>
      <c r="H8083" s="93"/>
      <c r="J8083" s="93"/>
      <c r="L8083" s="93"/>
      <c r="N8083" s="93"/>
      <c r="P8083" s="93"/>
    </row>
    <row r="8084" spans="2:16">
      <c r="B8084" s="93"/>
      <c r="C8084" s="93"/>
      <c r="D8084" s="93"/>
      <c r="F8084" s="93"/>
      <c r="H8084" s="93"/>
      <c r="J8084" s="93"/>
      <c r="L8084" s="93"/>
      <c r="N8084" s="93"/>
      <c r="P8084" s="93"/>
    </row>
    <row r="8085" spans="2:16">
      <c r="B8085" s="93"/>
      <c r="C8085" s="93"/>
      <c r="D8085" s="93"/>
      <c r="F8085" s="93"/>
      <c r="H8085" s="93"/>
      <c r="J8085" s="93"/>
      <c r="L8085" s="93"/>
      <c r="N8085" s="93"/>
      <c r="P8085" s="93"/>
    </row>
    <row r="8086" spans="2:16">
      <c r="B8086" s="93"/>
      <c r="C8086" s="93"/>
      <c r="D8086" s="93"/>
      <c r="F8086" s="93"/>
      <c r="H8086" s="93"/>
      <c r="J8086" s="93"/>
      <c r="L8086" s="93"/>
      <c r="N8086" s="93"/>
      <c r="P8086" s="93"/>
    </row>
    <row r="8087" spans="2:16">
      <c r="B8087" s="93"/>
      <c r="C8087" s="93"/>
      <c r="D8087" s="93"/>
      <c r="F8087" s="93"/>
      <c r="H8087" s="93"/>
      <c r="J8087" s="93"/>
      <c r="L8087" s="93"/>
      <c r="N8087" s="93"/>
      <c r="P8087" s="93"/>
    </row>
    <row r="8088" spans="2:16">
      <c r="B8088" s="93"/>
      <c r="C8088" s="93"/>
      <c r="D8088" s="93"/>
      <c r="F8088" s="93"/>
      <c r="H8088" s="93"/>
      <c r="J8088" s="93"/>
      <c r="L8088" s="93"/>
      <c r="N8088" s="93"/>
      <c r="P8088" s="93"/>
    </row>
    <row r="8089" spans="2:16">
      <c r="B8089" s="93"/>
      <c r="C8089" s="93"/>
      <c r="D8089" s="93"/>
      <c r="F8089" s="93"/>
      <c r="H8089" s="93"/>
      <c r="J8089" s="93"/>
      <c r="L8089" s="93"/>
      <c r="N8089" s="93"/>
      <c r="P8089" s="93"/>
    </row>
    <row r="8090" spans="2:16">
      <c r="B8090" s="93"/>
      <c r="C8090" s="93"/>
      <c r="D8090" s="93"/>
      <c r="F8090" s="93"/>
      <c r="H8090" s="93"/>
      <c r="J8090" s="93"/>
      <c r="L8090" s="93"/>
      <c r="N8090" s="93"/>
      <c r="P8090" s="93"/>
    </row>
    <row r="8091" spans="2:16">
      <c r="B8091" s="93"/>
      <c r="C8091" s="93"/>
      <c r="D8091" s="93"/>
      <c r="F8091" s="93"/>
      <c r="H8091" s="93"/>
      <c r="J8091" s="93"/>
      <c r="L8091" s="93"/>
      <c r="N8091" s="93"/>
      <c r="P8091" s="93"/>
    </row>
    <row r="8092" spans="2:16">
      <c r="B8092" s="93"/>
      <c r="C8092" s="93"/>
      <c r="D8092" s="93"/>
      <c r="F8092" s="93"/>
      <c r="H8092" s="93"/>
      <c r="J8092" s="93"/>
      <c r="L8092" s="93"/>
      <c r="N8092" s="93"/>
      <c r="P8092" s="93"/>
    </row>
    <row r="8093" spans="2:16">
      <c r="B8093" s="93"/>
      <c r="C8093" s="93"/>
      <c r="D8093" s="93"/>
      <c r="F8093" s="93"/>
      <c r="H8093" s="93"/>
      <c r="J8093" s="93"/>
      <c r="L8093" s="93"/>
      <c r="N8093" s="93"/>
      <c r="P8093" s="93"/>
    </row>
    <row r="8094" spans="2:16">
      <c r="B8094" s="93"/>
      <c r="C8094" s="93"/>
      <c r="D8094" s="93"/>
      <c r="F8094" s="93"/>
      <c r="H8094" s="93"/>
      <c r="J8094" s="93"/>
      <c r="L8094" s="93"/>
      <c r="N8094" s="93"/>
      <c r="P8094" s="93"/>
    </row>
    <row r="8095" spans="2:16">
      <c r="B8095" s="93"/>
      <c r="C8095" s="93"/>
      <c r="D8095" s="93"/>
      <c r="F8095" s="93"/>
      <c r="H8095" s="93"/>
      <c r="J8095" s="93"/>
      <c r="L8095" s="93"/>
      <c r="N8095" s="93"/>
      <c r="P8095" s="93"/>
    </row>
    <row r="8096" spans="2:16">
      <c r="B8096" s="93"/>
      <c r="C8096" s="93"/>
      <c r="D8096" s="93"/>
      <c r="F8096" s="93"/>
      <c r="H8096" s="93"/>
      <c r="J8096" s="93"/>
      <c r="L8096" s="93"/>
      <c r="N8096" s="93"/>
      <c r="P8096" s="93"/>
    </row>
    <row r="8097" spans="2:16">
      <c r="B8097" s="93"/>
      <c r="C8097" s="93"/>
      <c r="D8097" s="93"/>
      <c r="F8097" s="93"/>
      <c r="H8097" s="93"/>
      <c r="J8097" s="93"/>
      <c r="L8097" s="93"/>
      <c r="N8097" s="93"/>
      <c r="P8097" s="93"/>
    </row>
    <row r="8098" spans="2:16">
      <c r="B8098" s="93"/>
      <c r="C8098" s="93"/>
      <c r="D8098" s="93"/>
      <c r="F8098" s="93"/>
      <c r="H8098" s="93"/>
      <c r="J8098" s="93"/>
      <c r="L8098" s="93"/>
      <c r="N8098" s="93"/>
      <c r="P8098" s="93"/>
    </row>
    <row r="8099" spans="2:16">
      <c r="B8099" s="93"/>
      <c r="C8099" s="93"/>
      <c r="D8099" s="93"/>
      <c r="F8099" s="93"/>
      <c r="H8099" s="93"/>
      <c r="J8099" s="93"/>
      <c r="L8099" s="93"/>
      <c r="N8099" s="93"/>
      <c r="P8099" s="93"/>
    </row>
    <row r="8100" spans="2:16">
      <c r="B8100" s="93"/>
      <c r="C8100" s="93"/>
      <c r="D8100" s="93"/>
      <c r="F8100" s="93"/>
      <c r="H8100" s="93"/>
      <c r="J8100" s="93"/>
      <c r="L8100" s="93"/>
      <c r="N8100" s="93"/>
      <c r="P8100" s="93"/>
    </row>
    <row r="8101" spans="2:16">
      <c r="B8101" s="93"/>
      <c r="C8101" s="93"/>
      <c r="D8101" s="93"/>
      <c r="F8101" s="93"/>
      <c r="H8101" s="93"/>
      <c r="J8101" s="93"/>
      <c r="L8101" s="93"/>
      <c r="N8101" s="93"/>
      <c r="P8101" s="93"/>
    </row>
    <row r="8102" spans="2:16">
      <c r="B8102" s="93"/>
      <c r="C8102" s="93"/>
      <c r="D8102" s="93"/>
      <c r="F8102" s="93"/>
      <c r="H8102" s="93"/>
      <c r="J8102" s="93"/>
      <c r="L8102" s="93"/>
      <c r="N8102" s="93"/>
      <c r="P8102" s="93"/>
    </row>
    <row r="8103" spans="2:16">
      <c r="B8103" s="93"/>
      <c r="C8103" s="93"/>
      <c r="D8103" s="93"/>
      <c r="F8103" s="93"/>
      <c r="H8103" s="93"/>
      <c r="J8103" s="93"/>
      <c r="L8103" s="93"/>
      <c r="N8103" s="93"/>
      <c r="P8103" s="93"/>
    </row>
    <row r="8104" spans="2:16">
      <c r="B8104" s="93"/>
      <c r="C8104" s="93"/>
      <c r="D8104" s="93"/>
      <c r="F8104" s="93"/>
      <c r="H8104" s="93"/>
      <c r="J8104" s="93"/>
      <c r="L8104" s="93"/>
      <c r="N8104" s="93"/>
      <c r="P8104" s="93"/>
    </row>
    <row r="8105" spans="2:16">
      <c r="B8105" s="93"/>
      <c r="C8105" s="93"/>
      <c r="D8105" s="93"/>
      <c r="F8105" s="93"/>
      <c r="H8105" s="93"/>
      <c r="J8105" s="93"/>
      <c r="L8105" s="93"/>
      <c r="N8105" s="93"/>
      <c r="P8105" s="93"/>
    </row>
    <row r="8106" spans="2:16">
      <c r="B8106" s="93"/>
      <c r="C8106" s="93"/>
      <c r="D8106" s="93"/>
      <c r="F8106" s="93"/>
      <c r="H8106" s="93"/>
      <c r="J8106" s="93"/>
      <c r="L8106" s="93"/>
      <c r="N8106" s="93"/>
      <c r="P8106" s="93"/>
    </row>
    <row r="8107" spans="2:16">
      <c r="B8107" s="93"/>
      <c r="C8107" s="93"/>
      <c r="D8107" s="93"/>
      <c r="F8107" s="93"/>
      <c r="H8107" s="93"/>
      <c r="J8107" s="93"/>
      <c r="L8107" s="93"/>
      <c r="N8107" s="93"/>
      <c r="P8107" s="93"/>
    </row>
    <row r="8108" spans="2:16">
      <c r="B8108" s="93"/>
      <c r="C8108" s="93"/>
      <c r="D8108" s="93"/>
      <c r="F8108" s="93"/>
      <c r="H8108" s="93"/>
      <c r="J8108" s="93"/>
      <c r="L8108" s="93"/>
      <c r="N8108" s="93"/>
      <c r="P8108" s="93"/>
    </row>
    <row r="8109" spans="2:16">
      <c r="B8109" s="93"/>
      <c r="C8109" s="93"/>
      <c r="D8109" s="93"/>
      <c r="F8109" s="93"/>
      <c r="H8109" s="93"/>
      <c r="J8109" s="93"/>
      <c r="L8109" s="93"/>
      <c r="N8109" s="93"/>
      <c r="P8109" s="93"/>
    </row>
    <row r="8110" spans="2:16">
      <c r="B8110" s="93"/>
      <c r="C8110" s="93"/>
      <c r="D8110" s="93"/>
      <c r="F8110" s="93"/>
      <c r="H8110" s="93"/>
      <c r="J8110" s="93"/>
      <c r="L8110" s="93"/>
      <c r="N8110" s="93"/>
      <c r="P8110" s="93"/>
    </row>
    <row r="8111" spans="2:16">
      <c r="B8111" s="93"/>
      <c r="C8111" s="93"/>
      <c r="D8111" s="93"/>
      <c r="F8111" s="93"/>
      <c r="H8111" s="93"/>
      <c r="J8111" s="93"/>
      <c r="L8111" s="93"/>
      <c r="N8111" s="93"/>
      <c r="P8111" s="93"/>
    </row>
    <row r="8112" spans="2:16">
      <c r="B8112" s="93"/>
      <c r="C8112" s="93"/>
      <c r="D8112" s="93"/>
      <c r="F8112" s="93"/>
      <c r="H8112" s="93"/>
      <c r="J8112" s="93"/>
      <c r="L8112" s="93"/>
      <c r="N8112" s="93"/>
      <c r="P8112" s="93"/>
    </row>
    <row r="8113" spans="2:16">
      <c r="B8113" s="93"/>
      <c r="C8113" s="93"/>
      <c r="D8113" s="93"/>
      <c r="F8113" s="93"/>
      <c r="H8113" s="93"/>
      <c r="J8113" s="93"/>
      <c r="L8113" s="93"/>
      <c r="N8113" s="93"/>
      <c r="P8113" s="93"/>
    </row>
    <row r="8114" spans="2:16">
      <c r="B8114" s="93"/>
      <c r="C8114" s="93"/>
      <c r="D8114" s="93"/>
      <c r="F8114" s="93"/>
      <c r="H8114" s="93"/>
      <c r="J8114" s="93"/>
      <c r="L8114" s="93"/>
      <c r="N8114" s="93"/>
      <c r="P8114" s="93"/>
    </row>
    <row r="8115" spans="2:16">
      <c r="B8115" s="93"/>
      <c r="C8115" s="93"/>
      <c r="D8115" s="93"/>
      <c r="F8115" s="93"/>
      <c r="H8115" s="93"/>
      <c r="J8115" s="93"/>
      <c r="L8115" s="93"/>
      <c r="N8115" s="93"/>
      <c r="P8115" s="93"/>
    </row>
    <row r="8116" spans="2:16">
      <c r="B8116" s="93"/>
      <c r="C8116" s="93"/>
      <c r="D8116" s="93"/>
      <c r="F8116" s="93"/>
      <c r="H8116" s="93"/>
      <c r="J8116" s="93"/>
      <c r="L8116" s="93"/>
      <c r="N8116" s="93"/>
      <c r="P8116" s="93"/>
    </row>
    <row r="8117" spans="2:16">
      <c r="B8117" s="93"/>
      <c r="C8117" s="93"/>
      <c r="D8117" s="93"/>
      <c r="F8117" s="93"/>
      <c r="H8117" s="93"/>
      <c r="J8117" s="93"/>
      <c r="L8117" s="93"/>
      <c r="N8117" s="93"/>
      <c r="P8117" s="93"/>
    </row>
    <row r="8118" spans="2:16">
      <c r="B8118" s="93"/>
      <c r="C8118" s="93"/>
      <c r="D8118" s="93"/>
      <c r="F8118" s="93"/>
      <c r="H8118" s="93"/>
      <c r="J8118" s="93"/>
      <c r="L8118" s="93"/>
      <c r="N8118" s="93"/>
      <c r="P8118" s="93"/>
    </row>
    <row r="8119" spans="2:16">
      <c r="B8119" s="93"/>
      <c r="C8119" s="93"/>
      <c r="D8119" s="93"/>
      <c r="F8119" s="93"/>
      <c r="H8119" s="93"/>
      <c r="J8119" s="93"/>
      <c r="L8119" s="93"/>
      <c r="N8119" s="93"/>
      <c r="P8119" s="93"/>
    </row>
    <row r="8120" spans="2:16">
      <c r="B8120" s="93"/>
      <c r="C8120" s="93"/>
      <c r="D8120" s="93"/>
      <c r="F8120" s="93"/>
      <c r="H8120" s="93"/>
      <c r="J8120" s="93"/>
      <c r="L8120" s="93"/>
      <c r="N8120" s="93"/>
      <c r="P8120" s="93"/>
    </row>
    <row r="8121" spans="2:16">
      <c r="B8121" s="93"/>
      <c r="C8121" s="93"/>
      <c r="D8121" s="93"/>
      <c r="F8121" s="93"/>
      <c r="H8121" s="93"/>
      <c r="J8121" s="93"/>
      <c r="L8121" s="93"/>
      <c r="N8121" s="93"/>
      <c r="P8121" s="93"/>
    </row>
    <row r="8122" spans="2:16">
      <c r="B8122" s="93"/>
      <c r="C8122" s="93"/>
      <c r="D8122" s="93"/>
      <c r="F8122" s="93"/>
      <c r="H8122" s="93"/>
      <c r="J8122" s="93"/>
      <c r="L8122" s="93"/>
      <c r="N8122" s="93"/>
      <c r="P8122" s="93"/>
    </row>
    <row r="8123" spans="2:16">
      <c r="B8123" s="93"/>
      <c r="C8123" s="93"/>
      <c r="D8123" s="93"/>
      <c r="F8123" s="93"/>
      <c r="H8123" s="93"/>
      <c r="J8123" s="93"/>
      <c r="L8123" s="93"/>
      <c r="N8123" s="93"/>
      <c r="P8123" s="93"/>
    </row>
    <row r="8124" spans="2:16">
      <c r="B8124" s="93"/>
      <c r="C8124" s="93"/>
      <c r="D8124" s="93"/>
      <c r="F8124" s="93"/>
      <c r="H8124" s="93"/>
      <c r="J8124" s="93"/>
      <c r="L8124" s="93"/>
      <c r="N8124" s="93"/>
      <c r="P8124" s="93"/>
    </row>
    <row r="8125" spans="2:16">
      <c r="B8125" s="93"/>
      <c r="C8125" s="93"/>
      <c r="D8125" s="93"/>
      <c r="F8125" s="93"/>
      <c r="H8125" s="93"/>
      <c r="J8125" s="93"/>
      <c r="L8125" s="93"/>
      <c r="N8125" s="93"/>
      <c r="P8125" s="93"/>
    </row>
    <row r="8126" spans="2:16">
      <c r="B8126" s="93"/>
      <c r="C8126" s="93"/>
      <c r="D8126" s="93"/>
      <c r="F8126" s="93"/>
      <c r="H8126" s="93"/>
      <c r="J8126" s="93"/>
      <c r="L8126" s="93"/>
      <c r="N8126" s="93"/>
      <c r="P8126" s="93"/>
    </row>
    <row r="8127" spans="2:16">
      <c r="B8127" s="93"/>
      <c r="C8127" s="93"/>
      <c r="D8127" s="93"/>
      <c r="F8127" s="93"/>
      <c r="H8127" s="93"/>
      <c r="J8127" s="93"/>
      <c r="L8127" s="93"/>
      <c r="N8127" s="93"/>
      <c r="P8127" s="93"/>
    </row>
    <row r="8128" spans="2:16">
      <c r="B8128" s="93"/>
      <c r="C8128" s="93"/>
      <c r="D8128" s="93"/>
      <c r="F8128" s="93"/>
      <c r="H8128" s="93"/>
      <c r="J8128" s="93"/>
      <c r="L8128" s="93"/>
      <c r="N8128" s="93"/>
      <c r="P8128" s="93"/>
    </row>
    <row r="8129" spans="2:16">
      <c r="B8129" s="93"/>
      <c r="C8129" s="93"/>
      <c r="D8129" s="93"/>
      <c r="F8129" s="93"/>
      <c r="H8129" s="93"/>
      <c r="J8129" s="93"/>
      <c r="L8129" s="93"/>
      <c r="N8129" s="93"/>
      <c r="P8129" s="93"/>
    </row>
    <row r="8130" spans="2:16">
      <c r="B8130" s="93"/>
      <c r="C8130" s="93"/>
      <c r="D8130" s="93"/>
      <c r="F8130" s="93"/>
      <c r="H8130" s="93"/>
      <c r="J8130" s="93"/>
      <c r="L8130" s="93"/>
      <c r="N8130" s="93"/>
      <c r="P8130" s="93"/>
    </row>
    <row r="8131" spans="2:16">
      <c r="B8131" s="93"/>
      <c r="C8131" s="93"/>
      <c r="D8131" s="93"/>
      <c r="F8131" s="93"/>
      <c r="H8131" s="93"/>
      <c r="J8131" s="93"/>
      <c r="L8131" s="93"/>
      <c r="N8131" s="93"/>
      <c r="P8131" s="93"/>
    </row>
    <row r="8132" spans="2:16">
      <c r="B8132" s="93"/>
      <c r="C8132" s="93"/>
      <c r="D8132" s="93"/>
      <c r="F8132" s="93"/>
      <c r="H8132" s="93"/>
      <c r="J8132" s="93"/>
      <c r="L8132" s="93"/>
      <c r="N8132" s="93"/>
      <c r="P8132" s="93"/>
    </row>
    <row r="8133" spans="2:16">
      <c r="B8133" s="93"/>
      <c r="C8133" s="93"/>
      <c r="D8133" s="93"/>
      <c r="F8133" s="93"/>
      <c r="H8133" s="93"/>
      <c r="J8133" s="93"/>
      <c r="L8133" s="93"/>
      <c r="N8133" s="93"/>
      <c r="P8133" s="93"/>
    </row>
    <row r="8134" spans="2:16">
      <c r="B8134" s="93"/>
      <c r="C8134" s="93"/>
      <c r="D8134" s="93"/>
      <c r="F8134" s="93"/>
      <c r="H8134" s="93"/>
      <c r="J8134" s="93"/>
      <c r="L8134" s="93"/>
      <c r="N8134" s="93"/>
      <c r="P8134" s="93"/>
    </row>
    <row r="8135" spans="2:16">
      <c r="B8135" s="93"/>
      <c r="C8135" s="93"/>
      <c r="D8135" s="93"/>
      <c r="F8135" s="93"/>
      <c r="H8135" s="93"/>
      <c r="J8135" s="93"/>
      <c r="L8135" s="93"/>
      <c r="N8135" s="93"/>
      <c r="P8135" s="93"/>
    </row>
    <row r="8136" spans="2:16">
      <c r="B8136" s="93"/>
      <c r="C8136" s="93"/>
      <c r="D8136" s="93"/>
      <c r="F8136" s="93"/>
      <c r="H8136" s="93"/>
      <c r="J8136" s="93"/>
      <c r="L8136" s="93"/>
      <c r="N8136" s="93"/>
      <c r="P8136" s="93"/>
    </row>
    <row r="8137" spans="2:16">
      <c r="B8137" s="93"/>
      <c r="C8137" s="93"/>
      <c r="D8137" s="93"/>
      <c r="F8137" s="93"/>
      <c r="H8137" s="93"/>
      <c r="J8137" s="93"/>
      <c r="L8137" s="93"/>
      <c r="N8137" s="93"/>
      <c r="P8137" s="93"/>
    </row>
    <row r="8138" spans="2:16">
      <c r="B8138" s="93"/>
      <c r="C8138" s="93"/>
      <c r="D8138" s="93"/>
      <c r="F8138" s="93"/>
      <c r="H8138" s="93"/>
      <c r="J8138" s="93"/>
      <c r="L8138" s="93"/>
      <c r="N8138" s="93"/>
      <c r="P8138" s="93"/>
    </row>
    <row r="8139" spans="2:16">
      <c r="B8139" s="93"/>
      <c r="C8139" s="93"/>
      <c r="D8139" s="93"/>
      <c r="F8139" s="93"/>
      <c r="H8139" s="93"/>
      <c r="J8139" s="93"/>
      <c r="L8139" s="93"/>
      <c r="N8139" s="93"/>
      <c r="P8139" s="93"/>
    </row>
    <row r="8140" spans="2:16">
      <c r="B8140" s="93"/>
      <c r="C8140" s="93"/>
      <c r="D8140" s="93"/>
      <c r="F8140" s="93"/>
      <c r="H8140" s="93"/>
      <c r="J8140" s="93"/>
      <c r="L8140" s="93"/>
      <c r="N8140" s="93"/>
      <c r="P8140" s="93"/>
    </row>
    <row r="8141" spans="2:16">
      <c r="B8141" s="93"/>
      <c r="C8141" s="93"/>
      <c r="D8141" s="93"/>
      <c r="F8141" s="93"/>
      <c r="H8141" s="93"/>
      <c r="J8141" s="93"/>
      <c r="L8141" s="93"/>
      <c r="N8141" s="93"/>
      <c r="P8141" s="93"/>
    </row>
    <row r="8142" spans="2:16">
      <c r="B8142" s="93"/>
      <c r="C8142" s="93"/>
      <c r="D8142" s="93"/>
      <c r="F8142" s="93"/>
      <c r="H8142" s="93"/>
      <c r="J8142" s="93"/>
      <c r="L8142" s="93"/>
      <c r="N8142" s="93"/>
      <c r="P8142" s="93"/>
    </row>
    <row r="8143" spans="2:16">
      <c r="B8143" s="93"/>
      <c r="C8143" s="93"/>
      <c r="D8143" s="93"/>
      <c r="F8143" s="93"/>
      <c r="H8143" s="93"/>
      <c r="J8143" s="93"/>
      <c r="L8143" s="93"/>
      <c r="N8143" s="93"/>
      <c r="P8143" s="93"/>
    </row>
    <row r="8144" spans="2:16">
      <c r="B8144" s="93"/>
      <c r="C8144" s="93"/>
      <c r="D8144" s="93"/>
      <c r="F8144" s="93"/>
      <c r="H8144" s="93"/>
      <c r="J8144" s="93"/>
      <c r="L8144" s="93"/>
      <c r="N8144" s="93"/>
      <c r="P8144" s="93"/>
    </row>
    <row r="8145" spans="2:16">
      <c r="B8145" s="93"/>
      <c r="C8145" s="93"/>
      <c r="D8145" s="93"/>
      <c r="F8145" s="93"/>
      <c r="H8145" s="93"/>
      <c r="J8145" s="93"/>
      <c r="L8145" s="93"/>
      <c r="N8145" s="93"/>
      <c r="P8145" s="93"/>
    </row>
    <row r="8146" spans="2:16">
      <c r="B8146" s="93"/>
      <c r="C8146" s="93"/>
      <c r="D8146" s="93"/>
      <c r="F8146" s="93"/>
      <c r="H8146" s="93"/>
      <c r="J8146" s="93"/>
      <c r="L8146" s="93"/>
      <c r="N8146" s="93"/>
      <c r="P8146" s="93"/>
    </row>
    <row r="8147" spans="2:16">
      <c r="B8147" s="93"/>
      <c r="C8147" s="93"/>
      <c r="D8147" s="93"/>
      <c r="F8147" s="93"/>
      <c r="H8147" s="93"/>
      <c r="J8147" s="93"/>
      <c r="L8147" s="93"/>
      <c r="N8147" s="93"/>
      <c r="P8147" s="93"/>
    </row>
    <row r="8148" spans="2:16">
      <c r="B8148" s="93"/>
      <c r="C8148" s="93"/>
      <c r="D8148" s="93"/>
      <c r="F8148" s="93"/>
      <c r="H8148" s="93"/>
      <c r="J8148" s="93"/>
      <c r="L8148" s="93"/>
      <c r="N8148" s="93"/>
      <c r="P8148" s="93"/>
    </row>
    <row r="8149" spans="2:16">
      <c r="B8149" s="93"/>
      <c r="C8149" s="93"/>
      <c r="D8149" s="93"/>
      <c r="F8149" s="93"/>
      <c r="H8149" s="93"/>
      <c r="J8149" s="93"/>
      <c r="L8149" s="93"/>
      <c r="N8149" s="93"/>
      <c r="P8149" s="93"/>
    </row>
    <row r="8150" spans="2:16">
      <c r="B8150" s="93"/>
      <c r="C8150" s="93"/>
      <c r="D8150" s="93"/>
      <c r="F8150" s="93"/>
      <c r="H8150" s="93"/>
      <c r="J8150" s="93"/>
      <c r="L8150" s="93"/>
      <c r="N8150" s="93"/>
      <c r="P8150" s="93"/>
    </row>
    <row r="8151" spans="2:16">
      <c r="B8151" s="93"/>
      <c r="C8151" s="93"/>
      <c r="D8151" s="93"/>
      <c r="F8151" s="93"/>
      <c r="H8151" s="93"/>
      <c r="J8151" s="93"/>
      <c r="L8151" s="93"/>
      <c r="N8151" s="93"/>
      <c r="P8151" s="93"/>
    </row>
    <row r="8152" spans="2:16">
      <c r="B8152" s="93"/>
      <c r="C8152" s="93"/>
      <c r="D8152" s="93"/>
      <c r="F8152" s="93"/>
      <c r="H8152" s="93"/>
      <c r="J8152" s="93"/>
      <c r="L8152" s="93"/>
      <c r="N8152" s="93"/>
      <c r="P8152" s="93"/>
    </row>
    <row r="8153" spans="2:16">
      <c r="B8153" s="93"/>
      <c r="C8153" s="93"/>
      <c r="D8153" s="93"/>
      <c r="F8153" s="93"/>
      <c r="H8153" s="93"/>
      <c r="J8153" s="93"/>
      <c r="L8153" s="93"/>
      <c r="N8153" s="93"/>
      <c r="P8153" s="93"/>
    </row>
    <row r="8154" spans="2:16">
      <c r="B8154" s="93"/>
      <c r="C8154" s="93"/>
      <c r="D8154" s="93"/>
      <c r="F8154" s="93"/>
      <c r="H8154" s="93"/>
      <c r="J8154" s="93"/>
      <c r="L8154" s="93"/>
      <c r="N8154" s="93"/>
      <c r="P8154" s="93"/>
    </row>
    <row r="8155" spans="2:16">
      <c r="B8155" s="93"/>
      <c r="C8155" s="93"/>
      <c r="D8155" s="93"/>
      <c r="F8155" s="93"/>
      <c r="H8155" s="93"/>
      <c r="J8155" s="93"/>
      <c r="L8155" s="93"/>
      <c r="N8155" s="93"/>
      <c r="P8155" s="93"/>
    </row>
    <row r="8156" spans="2:16">
      <c r="B8156" s="93"/>
      <c r="C8156" s="93"/>
      <c r="D8156" s="93"/>
      <c r="F8156" s="93"/>
      <c r="H8156" s="93"/>
      <c r="J8156" s="93"/>
      <c r="L8156" s="93"/>
      <c r="N8156" s="93"/>
      <c r="P8156" s="93"/>
    </row>
    <row r="8157" spans="2:16">
      <c r="B8157" s="93"/>
      <c r="C8157" s="93"/>
      <c r="D8157" s="93"/>
      <c r="F8157" s="93"/>
      <c r="H8157" s="93"/>
      <c r="J8157" s="93"/>
      <c r="L8157" s="93"/>
      <c r="N8157" s="93"/>
      <c r="P8157" s="93"/>
    </row>
    <row r="8158" spans="2:16">
      <c r="B8158" s="93"/>
      <c r="C8158" s="93"/>
      <c r="D8158" s="93"/>
      <c r="F8158" s="93"/>
      <c r="H8158" s="93"/>
      <c r="J8158" s="93"/>
      <c r="L8158" s="93"/>
      <c r="N8158" s="93"/>
      <c r="P8158" s="93"/>
    </row>
    <row r="8159" spans="2:16">
      <c r="B8159" s="93"/>
      <c r="C8159" s="93"/>
      <c r="D8159" s="93"/>
      <c r="F8159" s="93"/>
      <c r="H8159" s="93"/>
      <c r="J8159" s="93"/>
      <c r="L8159" s="93"/>
      <c r="N8159" s="93"/>
      <c r="P8159" s="93"/>
    </row>
    <row r="8160" spans="2:16">
      <c r="B8160" s="93"/>
      <c r="C8160" s="93"/>
      <c r="D8160" s="93"/>
      <c r="F8160" s="93"/>
      <c r="H8160" s="93"/>
      <c r="J8160" s="93"/>
      <c r="L8160" s="93"/>
      <c r="N8160" s="93"/>
      <c r="P8160" s="93"/>
    </row>
    <row r="8161" spans="2:16">
      <c r="B8161" s="93"/>
      <c r="C8161" s="93"/>
      <c r="D8161" s="93"/>
      <c r="F8161" s="93"/>
      <c r="H8161" s="93"/>
      <c r="J8161" s="93"/>
      <c r="L8161" s="93"/>
      <c r="N8161" s="93"/>
      <c r="P8161" s="93"/>
    </row>
    <row r="8162" spans="2:16">
      <c r="B8162" s="93"/>
      <c r="C8162" s="93"/>
      <c r="D8162" s="93"/>
      <c r="F8162" s="93"/>
      <c r="H8162" s="93"/>
      <c r="J8162" s="93"/>
      <c r="L8162" s="93"/>
      <c r="N8162" s="93"/>
      <c r="P8162" s="93"/>
    </row>
    <row r="8163" spans="2:16">
      <c r="B8163" s="93"/>
      <c r="C8163" s="93"/>
      <c r="D8163" s="93"/>
      <c r="F8163" s="93"/>
      <c r="H8163" s="93"/>
      <c r="J8163" s="93"/>
      <c r="L8163" s="93"/>
      <c r="N8163" s="93"/>
      <c r="P8163" s="93"/>
    </row>
    <row r="8164" spans="2:16">
      <c r="B8164" s="93"/>
      <c r="C8164" s="93"/>
      <c r="D8164" s="93"/>
      <c r="F8164" s="93"/>
      <c r="H8164" s="93"/>
      <c r="J8164" s="93"/>
      <c r="L8164" s="93"/>
      <c r="N8164" s="93"/>
      <c r="P8164" s="93"/>
    </row>
    <row r="8165" spans="2:16">
      <c r="B8165" s="93"/>
      <c r="C8165" s="93"/>
      <c r="D8165" s="93"/>
      <c r="F8165" s="93"/>
      <c r="H8165" s="93"/>
      <c r="J8165" s="93"/>
      <c r="L8165" s="93"/>
      <c r="N8165" s="93"/>
      <c r="P8165" s="93"/>
    </row>
    <row r="8166" spans="2:16">
      <c r="B8166" s="93"/>
      <c r="C8166" s="93"/>
      <c r="D8166" s="93"/>
      <c r="F8166" s="93"/>
      <c r="H8166" s="93"/>
      <c r="J8166" s="93"/>
      <c r="L8166" s="93"/>
      <c r="N8166" s="93"/>
      <c r="P8166" s="93"/>
    </row>
    <row r="8167" spans="2:16">
      <c r="B8167" s="93"/>
      <c r="C8167" s="93"/>
      <c r="D8167" s="93"/>
      <c r="F8167" s="93"/>
      <c r="H8167" s="93"/>
      <c r="J8167" s="93"/>
      <c r="L8167" s="93"/>
      <c r="N8167" s="93"/>
      <c r="P8167" s="93"/>
    </row>
    <row r="8168" spans="2:16">
      <c r="B8168" s="93"/>
      <c r="C8168" s="93"/>
      <c r="D8168" s="93"/>
      <c r="F8168" s="93"/>
      <c r="H8168" s="93"/>
      <c r="J8168" s="93"/>
      <c r="L8168" s="93"/>
      <c r="N8168" s="93"/>
      <c r="P8168" s="93"/>
    </row>
    <row r="8169" spans="2:16">
      <c r="B8169" s="93"/>
      <c r="C8169" s="93"/>
      <c r="D8169" s="93"/>
      <c r="F8169" s="93"/>
      <c r="H8169" s="93"/>
      <c r="J8169" s="93"/>
      <c r="L8169" s="93"/>
      <c r="N8169" s="93"/>
      <c r="P8169" s="93"/>
    </row>
    <row r="8170" spans="2:16">
      <c r="B8170" s="93"/>
      <c r="C8170" s="93"/>
      <c r="D8170" s="93"/>
      <c r="F8170" s="93"/>
      <c r="H8170" s="93"/>
      <c r="J8170" s="93"/>
      <c r="L8170" s="93"/>
      <c r="N8170" s="93"/>
      <c r="P8170" s="93"/>
    </row>
    <row r="8171" spans="2:16">
      <c r="B8171" s="93"/>
      <c r="C8171" s="93"/>
      <c r="D8171" s="93"/>
      <c r="F8171" s="93"/>
      <c r="H8171" s="93"/>
      <c r="J8171" s="93"/>
      <c r="L8171" s="93"/>
      <c r="N8171" s="93"/>
      <c r="P8171" s="93"/>
    </row>
    <row r="8172" spans="2:16">
      <c r="B8172" s="93"/>
      <c r="C8172" s="93"/>
      <c r="D8172" s="93"/>
      <c r="F8172" s="93"/>
      <c r="H8172" s="93"/>
      <c r="J8172" s="93"/>
      <c r="L8172" s="93"/>
      <c r="N8172" s="93"/>
      <c r="P8172" s="93"/>
    </row>
    <row r="8173" spans="2:16">
      <c r="B8173" s="93"/>
      <c r="C8173" s="93"/>
      <c r="D8173" s="93"/>
      <c r="F8173" s="93"/>
      <c r="H8173" s="93"/>
      <c r="J8173" s="93"/>
      <c r="L8173" s="93"/>
      <c r="N8173" s="93"/>
      <c r="P8173" s="93"/>
    </row>
    <row r="8174" spans="2:16">
      <c r="B8174" s="93"/>
      <c r="C8174" s="93"/>
      <c r="D8174" s="93"/>
      <c r="F8174" s="93"/>
      <c r="H8174" s="93"/>
      <c r="J8174" s="93"/>
      <c r="L8174" s="93"/>
      <c r="N8174" s="93"/>
      <c r="P8174" s="93"/>
    </row>
    <row r="8175" spans="2:16">
      <c r="B8175" s="93"/>
      <c r="C8175" s="93"/>
      <c r="D8175" s="93"/>
      <c r="F8175" s="93"/>
      <c r="H8175" s="93"/>
      <c r="J8175" s="93"/>
      <c r="L8175" s="93"/>
      <c r="N8175" s="93"/>
      <c r="P8175" s="93"/>
    </row>
    <row r="8176" spans="2:16">
      <c r="B8176" s="93"/>
      <c r="C8176" s="93"/>
      <c r="D8176" s="93"/>
      <c r="F8176" s="93"/>
      <c r="H8176" s="93"/>
      <c r="J8176" s="93"/>
      <c r="L8176" s="93"/>
      <c r="N8176" s="93"/>
      <c r="P8176" s="93"/>
    </row>
    <row r="8177" spans="2:16">
      <c r="B8177" s="93"/>
      <c r="C8177" s="93"/>
      <c r="D8177" s="93"/>
      <c r="F8177" s="93"/>
      <c r="H8177" s="93"/>
      <c r="J8177" s="93"/>
      <c r="L8177" s="93"/>
      <c r="N8177" s="93"/>
      <c r="P8177" s="93"/>
    </row>
    <row r="8178" spans="2:16">
      <c r="B8178" s="93"/>
      <c r="C8178" s="93"/>
      <c r="D8178" s="93"/>
      <c r="F8178" s="93"/>
      <c r="H8178" s="93"/>
      <c r="J8178" s="93"/>
      <c r="L8178" s="93"/>
      <c r="N8178" s="93"/>
      <c r="P8178" s="93"/>
    </row>
    <row r="8179" spans="2:16">
      <c r="B8179" s="93"/>
      <c r="C8179" s="93"/>
      <c r="D8179" s="93"/>
      <c r="F8179" s="93"/>
      <c r="H8179" s="93"/>
      <c r="J8179" s="93"/>
      <c r="L8179" s="93"/>
      <c r="N8179" s="93"/>
      <c r="P8179" s="93"/>
    </row>
    <row r="8180" spans="2:16">
      <c r="B8180" s="93"/>
      <c r="C8180" s="93"/>
      <c r="D8180" s="93"/>
      <c r="F8180" s="93"/>
      <c r="H8180" s="93"/>
      <c r="J8180" s="93"/>
      <c r="L8180" s="93"/>
      <c r="N8180" s="93"/>
      <c r="P8180" s="93"/>
    </row>
    <row r="8181" spans="2:16">
      <c r="B8181" s="93"/>
      <c r="C8181" s="93"/>
      <c r="D8181" s="93"/>
      <c r="F8181" s="93"/>
      <c r="H8181" s="93"/>
      <c r="J8181" s="93"/>
      <c r="L8181" s="93"/>
      <c r="N8181" s="93"/>
      <c r="P8181" s="93"/>
    </row>
    <row r="8182" spans="2:16">
      <c r="B8182" s="93"/>
      <c r="C8182" s="93"/>
      <c r="D8182" s="93"/>
      <c r="F8182" s="93"/>
      <c r="H8182" s="93"/>
      <c r="J8182" s="93"/>
      <c r="L8182" s="93"/>
      <c r="N8182" s="93"/>
      <c r="P8182" s="93"/>
    </row>
    <row r="8183" spans="2:16">
      <c r="B8183" s="93"/>
      <c r="C8183" s="93"/>
      <c r="D8183" s="93"/>
      <c r="F8183" s="93"/>
      <c r="H8183" s="93"/>
      <c r="J8183" s="93"/>
      <c r="L8183" s="93"/>
      <c r="N8183" s="93"/>
      <c r="P8183" s="93"/>
    </row>
    <row r="8184" spans="2:16">
      <c r="B8184" s="93"/>
      <c r="C8184" s="93"/>
      <c r="D8184" s="93"/>
      <c r="F8184" s="93"/>
      <c r="H8184" s="93"/>
      <c r="J8184" s="93"/>
      <c r="L8184" s="93"/>
      <c r="N8184" s="93"/>
      <c r="P8184" s="93"/>
    </row>
    <row r="8185" spans="2:16">
      <c r="B8185" s="93"/>
      <c r="C8185" s="93"/>
      <c r="D8185" s="93"/>
      <c r="F8185" s="93"/>
      <c r="H8185" s="93"/>
      <c r="J8185" s="93"/>
      <c r="L8185" s="93"/>
      <c r="N8185" s="93"/>
      <c r="P8185" s="93"/>
    </row>
    <row r="8186" spans="2:16">
      <c r="B8186" s="93"/>
      <c r="C8186" s="93"/>
      <c r="D8186" s="93"/>
      <c r="F8186" s="93"/>
      <c r="H8186" s="93"/>
      <c r="J8186" s="93"/>
      <c r="L8186" s="93"/>
      <c r="N8186" s="93"/>
      <c r="P8186" s="93"/>
    </row>
    <row r="8187" spans="2:16">
      <c r="B8187" s="93"/>
      <c r="C8187" s="93"/>
      <c r="D8187" s="93"/>
      <c r="F8187" s="93"/>
      <c r="H8187" s="93"/>
      <c r="J8187" s="93"/>
      <c r="L8187" s="93"/>
      <c r="N8187" s="93"/>
      <c r="P8187" s="93"/>
    </row>
    <row r="8188" spans="2:16">
      <c r="B8188" s="93"/>
      <c r="C8188" s="93"/>
      <c r="D8188" s="93"/>
      <c r="F8188" s="93"/>
      <c r="H8188" s="93"/>
      <c r="J8188" s="93"/>
      <c r="L8188" s="93"/>
      <c r="N8188" s="93"/>
      <c r="P8188" s="93"/>
    </row>
    <row r="8189" spans="2:16">
      <c r="B8189" s="93"/>
      <c r="C8189" s="93"/>
      <c r="D8189" s="93"/>
      <c r="F8189" s="93"/>
      <c r="H8189" s="93"/>
      <c r="J8189" s="93"/>
      <c r="L8189" s="93"/>
      <c r="N8189" s="93"/>
      <c r="P8189" s="93"/>
    </row>
    <row r="8190" spans="2:16">
      <c r="B8190" s="93"/>
      <c r="C8190" s="93"/>
      <c r="D8190" s="93"/>
      <c r="F8190" s="93"/>
      <c r="H8190" s="93"/>
      <c r="J8190" s="93"/>
      <c r="L8190" s="93"/>
      <c r="N8190" s="93"/>
      <c r="P8190" s="93"/>
    </row>
    <row r="8191" spans="2:16">
      <c r="B8191" s="93"/>
      <c r="C8191" s="93"/>
      <c r="D8191" s="93"/>
      <c r="F8191" s="93"/>
      <c r="H8191" s="93"/>
      <c r="J8191" s="93"/>
      <c r="L8191" s="93"/>
      <c r="N8191" s="93"/>
      <c r="P8191" s="93"/>
    </row>
    <row r="8192" spans="2:16">
      <c r="B8192" s="93"/>
      <c r="C8192" s="93"/>
      <c r="D8192" s="93"/>
      <c r="F8192" s="93"/>
      <c r="H8192" s="93"/>
      <c r="J8192" s="93"/>
      <c r="L8192" s="93"/>
      <c r="N8192" s="93"/>
      <c r="P8192" s="93"/>
    </row>
    <row r="8193" spans="2:16">
      <c r="B8193" s="93"/>
      <c r="C8193" s="93"/>
      <c r="D8193" s="93"/>
      <c r="F8193" s="93"/>
      <c r="H8193" s="93"/>
      <c r="J8193" s="93"/>
      <c r="L8193" s="93"/>
      <c r="N8193" s="93"/>
      <c r="P8193" s="93"/>
    </row>
    <row r="8194" spans="2:16">
      <c r="B8194" s="93"/>
      <c r="C8194" s="93"/>
      <c r="D8194" s="93"/>
      <c r="F8194" s="93"/>
      <c r="H8194" s="93"/>
      <c r="J8194" s="93"/>
      <c r="L8194" s="93"/>
      <c r="N8194" s="93"/>
      <c r="P8194" s="93"/>
    </row>
    <row r="8195" spans="2:16">
      <c r="B8195" s="93"/>
      <c r="C8195" s="93"/>
      <c r="D8195" s="93"/>
      <c r="F8195" s="93"/>
      <c r="H8195" s="93"/>
      <c r="J8195" s="93"/>
      <c r="L8195" s="93"/>
      <c r="N8195" s="93"/>
      <c r="P8195" s="93"/>
    </row>
    <row r="8196" spans="2:16">
      <c r="B8196" s="93"/>
      <c r="C8196" s="93"/>
      <c r="D8196" s="93"/>
      <c r="F8196" s="93"/>
      <c r="H8196" s="93"/>
      <c r="J8196" s="93"/>
      <c r="L8196" s="93"/>
      <c r="N8196" s="93"/>
      <c r="P8196" s="93"/>
    </row>
    <row r="8197" spans="2:16">
      <c r="B8197" s="93"/>
      <c r="C8197" s="93"/>
      <c r="D8197" s="93"/>
      <c r="F8197" s="93"/>
      <c r="H8197" s="93"/>
      <c r="J8197" s="93"/>
      <c r="L8197" s="93"/>
      <c r="N8197" s="93"/>
      <c r="P8197" s="93"/>
    </row>
    <row r="8198" spans="2:16">
      <c r="B8198" s="93"/>
      <c r="C8198" s="93"/>
      <c r="D8198" s="93"/>
      <c r="F8198" s="93"/>
      <c r="H8198" s="93"/>
      <c r="J8198" s="93"/>
      <c r="L8198" s="93"/>
      <c r="N8198" s="93"/>
      <c r="P8198" s="93"/>
    </row>
    <row r="8199" spans="2:16">
      <c r="B8199" s="93"/>
      <c r="C8199" s="93"/>
      <c r="D8199" s="93"/>
      <c r="F8199" s="93"/>
      <c r="H8199" s="93"/>
      <c r="J8199" s="93"/>
      <c r="L8199" s="93"/>
      <c r="N8199" s="93"/>
      <c r="P8199" s="93"/>
    </row>
    <row r="8200" spans="2:16">
      <c r="B8200" s="93"/>
      <c r="C8200" s="93"/>
      <c r="D8200" s="93"/>
      <c r="F8200" s="93"/>
      <c r="H8200" s="93"/>
      <c r="J8200" s="93"/>
      <c r="L8200" s="93"/>
      <c r="N8200" s="93"/>
      <c r="P8200" s="93"/>
    </row>
    <row r="8201" spans="2:16">
      <c r="B8201" s="93"/>
      <c r="C8201" s="93"/>
      <c r="D8201" s="93"/>
      <c r="F8201" s="93"/>
      <c r="H8201" s="93"/>
      <c r="J8201" s="93"/>
      <c r="L8201" s="93"/>
      <c r="N8201" s="93"/>
      <c r="P8201" s="93"/>
    </row>
    <row r="8202" spans="2:16">
      <c r="B8202" s="93"/>
      <c r="C8202" s="93"/>
      <c r="D8202" s="93"/>
      <c r="F8202" s="93"/>
      <c r="H8202" s="93"/>
      <c r="J8202" s="93"/>
      <c r="L8202" s="93"/>
      <c r="N8202" s="93"/>
      <c r="P8202" s="93"/>
    </row>
    <row r="8203" spans="2:16">
      <c r="B8203" s="93"/>
      <c r="C8203" s="93"/>
      <c r="D8203" s="93"/>
      <c r="F8203" s="93"/>
      <c r="H8203" s="93"/>
      <c r="J8203" s="93"/>
      <c r="L8203" s="93"/>
      <c r="N8203" s="93"/>
      <c r="P8203" s="93"/>
    </row>
    <row r="8204" spans="2:16">
      <c r="B8204" s="93"/>
      <c r="C8204" s="93"/>
      <c r="D8204" s="93"/>
      <c r="F8204" s="93"/>
      <c r="H8204" s="93"/>
      <c r="J8204" s="93"/>
      <c r="L8204" s="93"/>
      <c r="N8204" s="93"/>
      <c r="P8204" s="93"/>
    </row>
    <row r="8205" spans="2:16">
      <c r="B8205" s="93"/>
      <c r="C8205" s="93"/>
      <c r="D8205" s="93"/>
      <c r="F8205" s="93"/>
      <c r="H8205" s="93"/>
      <c r="J8205" s="93"/>
      <c r="L8205" s="93"/>
      <c r="N8205" s="93"/>
      <c r="P8205" s="93"/>
    </row>
    <row r="8206" spans="2:16">
      <c r="B8206" s="93"/>
      <c r="C8206" s="93"/>
      <c r="D8206" s="93"/>
      <c r="F8206" s="93"/>
      <c r="H8206" s="93"/>
      <c r="J8206" s="93"/>
      <c r="L8206" s="93"/>
      <c r="N8206" s="93"/>
      <c r="P8206" s="93"/>
    </row>
    <row r="8207" spans="2:16">
      <c r="B8207" s="93"/>
      <c r="C8207" s="93"/>
      <c r="D8207" s="93"/>
      <c r="F8207" s="93"/>
      <c r="H8207" s="93"/>
      <c r="J8207" s="93"/>
      <c r="L8207" s="93"/>
      <c r="N8207" s="93"/>
      <c r="P8207" s="93"/>
    </row>
    <row r="8208" spans="2:16">
      <c r="B8208" s="93"/>
      <c r="C8208" s="93"/>
      <c r="D8208" s="93"/>
      <c r="F8208" s="93"/>
      <c r="H8208" s="93"/>
      <c r="J8208" s="93"/>
      <c r="L8208" s="93"/>
      <c r="N8208" s="93"/>
      <c r="P8208" s="93"/>
    </row>
    <row r="8209" spans="2:16">
      <c r="B8209" s="93"/>
      <c r="C8209" s="93"/>
      <c r="D8209" s="93"/>
      <c r="F8209" s="93"/>
      <c r="H8209" s="93"/>
      <c r="J8209" s="93"/>
      <c r="L8209" s="93"/>
      <c r="N8209" s="93"/>
      <c r="P8209" s="93"/>
    </row>
    <row r="8210" spans="2:16">
      <c r="B8210" s="93"/>
      <c r="C8210" s="93"/>
      <c r="D8210" s="93"/>
      <c r="F8210" s="93"/>
      <c r="H8210" s="93"/>
      <c r="J8210" s="93"/>
      <c r="L8210" s="93"/>
      <c r="N8210" s="93"/>
      <c r="P8210" s="93"/>
    </row>
    <row r="8211" spans="2:16">
      <c r="B8211" s="93"/>
      <c r="C8211" s="93"/>
      <c r="D8211" s="93"/>
      <c r="F8211" s="93"/>
      <c r="H8211" s="93"/>
      <c r="J8211" s="93"/>
      <c r="L8211" s="93"/>
      <c r="N8211" s="93"/>
      <c r="P8211" s="93"/>
    </row>
    <row r="8212" spans="2:16">
      <c r="B8212" s="93"/>
      <c r="C8212" s="93"/>
      <c r="D8212" s="93"/>
      <c r="F8212" s="93"/>
      <c r="H8212" s="93"/>
      <c r="J8212" s="93"/>
      <c r="L8212" s="93"/>
      <c r="N8212" s="93"/>
      <c r="P8212" s="93"/>
    </row>
    <row r="8213" spans="2:16">
      <c r="B8213" s="93"/>
      <c r="C8213" s="93"/>
      <c r="D8213" s="93"/>
      <c r="F8213" s="93"/>
      <c r="H8213" s="93"/>
      <c r="J8213" s="93"/>
      <c r="L8213" s="93"/>
      <c r="N8213" s="93"/>
      <c r="P8213" s="93"/>
    </row>
    <row r="8214" spans="2:16">
      <c r="B8214" s="93"/>
      <c r="C8214" s="93"/>
      <c r="D8214" s="93"/>
      <c r="F8214" s="93"/>
      <c r="H8214" s="93"/>
      <c r="J8214" s="93"/>
      <c r="L8214" s="93"/>
      <c r="N8214" s="93"/>
      <c r="P8214" s="93"/>
    </row>
    <row r="8215" spans="2:16">
      <c r="B8215" s="93"/>
      <c r="C8215" s="93"/>
      <c r="D8215" s="93"/>
      <c r="F8215" s="93"/>
      <c r="H8215" s="93"/>
      <c r="J8215" s="93"/>
      <c r="L8215" s="93"/>
      <c r="N8215" s="93"/>
      <c r="P8215" s="93"/>
    </row>
    <row r="8216" spans="2:16">
      <c r="B8216" s="93"/>
      <c r="C8216" s="93"/>
      <c r="D8216" s="93"/>
      <c r="F8216" s="93"/>
      <c r="H8216" s="93"/>
      <c r="J8216" s="93"/>
      <c r="L8216" s="93"/>
      <c r="N8216" s="93"/>
      <c r="P8216" s="93"/>
    </row>
    <row r="8217" spans="2:16">
      <c r="B8217" s="93"/>
      <c r="C8217" s="93"/>
      <c r="D8217" s="93"/>
      <c r="F8217" s="93"/>
      <c r="H8217" s="93"/>
      <c r="J8217" s="93"/>
      <c r="L8217" s="93"/>
      <c r="N8217" s="93"/>
      <c r="P8217" s="93"/>
    </row>
    <row r="8218" spans="2:16">
      <c r="B8218" s="93"/>
      <c r="C8218" s="93"/>
      <c r="D8218" s="93"/>
      <c r="F8218" s="93"/>
      <c r="H8218" s="93"/>
      <c r="J8218" s="93"/>
      <c r="L8218" s="93"/>
      <c r="N8218" s="93"/>
      <c r="P8218" s="93"/>
    </row>
    <row r="8219" spans="2:16">
      <c r="B8219" s="93"/>
      <c r="C8219" s="93"/>
      <c r="D8219" s="93"/>
      <c r="F8219" s="93"/>
      <c r="H8219" s="93"/>
      <c r="J8219" s="93"/>
      <c r="L8219" s="93"/>
      <c r="N8219" s="93"/>
      <c r="P8219" s="93"/>
    </row>
    <row r="8220" spans="2:16">
      <c r="B8220" s="93"/>
      <c r="C8220" s="93"/>
      <c r="D8220" s="93"/>
      <c r="F8220" s="93"/>
      <c r="H8220" s="93"/>
      <c r="J8220" s="93"/>
      <c r="L8220" s="93"/>
      <c r="N8220" s="93"/>
      <c r="P8220" s="93"/>
    </row>
    <row r="8221" spans="2:16">
      <c r="B8221" s="93"/>
      <c r="C8221" s="93"/>
      <c r="D8221" s="93"/>
      <c r="F8221" s="93"/>
      <c r="H8221" s="93"/>
      <c r="J8221" s="93"/>
      <c r="L8221" s="93"/>
      <c r="N8221" s="93"/>
      <c r="P8221" s="93"/>
    </row>
    <row r="8222" spans="2:16">
      <c r="B8222" s="93"/>
      <c r="C8222" s="93"/>
      <c r="D8222" s="93"/>
      <c r="F8222" s="93"/>
      <c r="H8222" s="93"/>
      <c r="J8222" s="93"/>
      <c r="L8222" s="93"/>
      <c r="N8222" s="93"/>
      <c r="P8222" s="93"/>
    </row>
    <row r="8223" spans="2:16">
      <c r="B8223" s="93"/>
      <c r="C8223" s="93"/>
      <c r="D8223" s="93"/>
      <c r="F8223" s="93"/>
      <c r="H8223" s="93"/>
      <c r="J8223" s="93"/>
      <c r="L8223" s="93"/>
      <c r="N8223" s="93"/>
      <c r="P8223" s="93"/>
    </row>
    <row r="8224" spans="2:16">
      <c r="B8224" s="93"/>
      <c r="C8224" s="93"/>
      <c r="D8224" s="93"/>
      <c r="F8224" s="93"/>
      <c r="H8224" s="93"/>
      <c r="J8224" s="93"/>
      <c r="L8224" s="93"/>
      <c r="N8224" s="93"/>
      <c r="P8224" s="93"/>
    </row>
    <row r="8225" spans="2:16">
      <c r="B8225" s="93"/>
      <c r="C8225" s="93"/>
      <c r="D8225" s="93"/>
      <c r="F8225" s="93"/>
      <c r="H8225" s="93"/>
      <c r="J8225" s="93"/>
      <c r="L8225" s="93"/>
      <c r="N8225" s="93"/>
      <c r="P8225" s="93"/>
    </row>
    <row r="8226" spans="2:16">
      <c r="B8226" s="93"/>
      <c r="C8226" s="93"/>
      <c r="D8226" s="93"/>
      <c r="F8226" s="93"/>
      <c r="H8226" s="93"/>
      <c r="J8226" s="93"/>
      <c r="L8226" s="93"/>
      <c r="N8226" s="93"/>
      <c r="P8226" s="93"/>
    </row>
    <row r="8227" spans="2:16">
      <c r="B8227" s="93"/>
      <c r="C8227" s="93"/>
      <c r="D8227" s="93"/>
      <c r="F8227" s="93"/>
      <c r="H8227" s="93"/>
      <c r="J8227" s="93"/>
      <c r="L8227" s="93"/>
      <c r="N8227" s="93"/>
      <c r="P8227" s="93"/>
    </row>
    <row r="8228" spans="2:16">
      <c r="B8228" s="93"/>
      <c r="C8228" s="93"/>
      <c r="D8228" s="93"/>
      <c r="F8228" s="93"/>
      <c r="H8228" s="93"/>
      <c r="J8228" s="93"/>
      <c r="L8228" s="93"/>
      <c r="N8228" s="93"/>
      <c r="P8228" s="93"/>
    </row>
    <row r="8229" spans="2:16">
      <c r="B8229" s="93"/>
      <c r="C8229" s="93"/>
      <c r="D8229" s="93"/>
      <c r="F8229" s="93"/>
      <c r="H8229" s="93"/>
      <c r="J8229" s="93"/>
      <c r="L8229" s="93"/>
      <c r="N8229" s="93"/>
      <c r="P8229" s="93"/>
    </row>
    <row r="8230" spans="2:16">
      <c r="B8230" s="93"/>
      <c r="C8230" s="93"/>
      <c r="D8230" s="93"/>
      <c r="F8230" s="93"/>
      <c r="H8230" s="93"/>
      <c r="J8230" s="93"/>
      <c r="L8230" s="93"/>
      <c r="N8230" s="93"/>
      <c r="P8230" s="93"/>
    </row>
    <row r="8231" spans="2:16">
      <c r="B8231" s="93"/>
      <c r="C8231" s="93"/>
      <c r="D8231" s="93"/>
      <c r="F8231" s="93"/>
      <c r="H8231" s="93"/>
      <c r="J8231" s="93"/>
      <c r="L8231" s="93"/>
      <c r="N8231" s="93"/>
      <c r="P8231" s="93"/>
    </row>
    <row r="8232" spans="2:16">
      <c r="B8232" s="93"/>
      <c r="C8232" s="93"/>
      <c r="D8232" s="93"/>
      <c r="F8232" s="93"/>
      <c r="H8232" s="93"/>
      <c r="J8232" s="93"/>
      <c r="L8232" s="93"/>
      <c r="N8232" s="93"/>
      <c r="P8232" s="93"/>
    </row>
    <row r="8233" spans="2:16">
      <c r="B8233" s="93"/>
      <c r="C8233" s="93"/>
      <c r="D8233" s="93"/>
      <c r="F8233" s="93"/>
      <c r="H8233" s="93"/>
      <c r="J8233" s="93"/>
      <c r="L8233" s="93"/>
      <c r="N8233" s="93"/>
      <c r="P8233" s="93"/>
    </row>
    <row r="8234" spans="2:16">
      <c r="B8234" s="93"/>
      <c r="C8234" s="93"/>
      <c r="D8234" s="93"/>
      <c r="F8234" s="93"/>
      <c r="H8234" s="93"/>
      <c r="J8234" s="93"/>
      <c r="L8234" s="93"/>
      <c r="N8234" s="93"/>
      <c r="P8234" s="93"/>
    </row>
    <row r="8235" spans="2:16">
      <c r="B8235" s="93"/>
      <c r="C8235" s="93"/>
      <c r="D8235" s="93"/>
      <c r="F8235" s="93"/>
      <c r="H8235" s="93"/>
      <c r="J8235" s="93"/>
      <c r="L8235" s="93"/>
      <c r="N8235" s="93"/>
      <c r="P8235" s="93"/>
    </row>
    <row r="8236" spans="2:16">
      <c r="B8236" s="93"/>
      <c r="C8236" s="93"/>
      <c r="D8236" s="93"/>
      <c r="F8236" s="93"/>
      <c r="H8236" s="93"/>
      <c r="J8236" s="93"/>
      <c r="L8236" s="93"/>
      <c r="N8236" s="93"/>
      <c r="P8236" s="93"/>
    </row>
    <row r="8237" spans="2:16">
      <c r="B8237" s="93"/>
      <c r="C8237" s="93"/>
      <c r="D8237" s="93"/>
      <c r="F8237" s="93"/>
      <c r="H8237" s="93"/>
      <c r="J8237" s="93"/>
      <c r="L8237" s="93"/>
      <c r="N8237" s="93"/>
      <c r="P8237" s="93"/>
    </row>
    <row r="8238" spans="2:16">
      <c r="B8238" s="93"/>
      <c r="C8238" s="93"/>
      <c r="D8238" s="93"/>
      <c r="F8238" s="93"/>
      <c r="H8238" s="93"/>
      <c r="J8238" s="93"/>
      <c r="L8238" s="93"/>
      <c r="N8238" s="93"/>
      <c r="P8238" s="93"/>
    </row>
    <row r="8239" spans="2:16">
      <c r="B8239" s="93"/>
      <c r="C8239" s="93"/>
      <c r="D8239" s="93"/>
      <c r="F8239" s="93"/>
      <c r="H8239" s="93"/>
      <c r="J8239" s="93"/>
      <c r="L8239" s="93"/>
      <c r="N8239" s="93"/>
      <c r="P8239" s="93"/>
    </row>
    <row r="8240" spans="2:16">
      <c r="B8240" s="93"/>
      <c r="C8240" s="93"/>
      <c r="D8240" s="93"/>
      <c r="F8240" s="93"/>
      <c r="H8240" s="93"/>
      <c r="J8240" s="93"/>
      <c r="L8240" s="93"/>
      <c r="N8240" s="93"/>
      <c r="P8240" s="93"/>
    </row>
    <row r="8241" spans="2:16">
      <c r="B8241" s="93"/>
      <c r="C8241" s="93"/>
      <c r="D8241" s="93"/>
      <c r="F8241" s="93"/>
      <c r="H8241" s="93"/>
      <c r="J8241" s="93"/>
      <c r="L8241" s="93"/>
      <c r="N8241" s="93"/>
      <c r="P8241" s="93"/>
    </row>
    <row r="8242" spans="2:16">
      <c r="B8242" s="93"/>
      <c r="C8242" s="93"/>
      <c r="D8242" s="93"/>
      <c r="F8242" s="93"/>
      <c r="H8242" s="93"/>
      <c r="J8242" s="93"/>
      <c r="L8242" s="93"/>
      <c r="N8242" s="93"/>
      <c r="P8242" s="93"/>
    </row>
    <row r="8243" spans="2:16">
      <c r="B8243" s="93"/>
      <c r="C8243" s="93"/>
      <c r="D8243" s="93"/>
      <c r="F8243" s="93"/>
      <c r="H8243" s="93"/>
      <c r="J8243" s="93"/>
      <c r="L8243" s="93"/>
      <c r="N8243" s="93"/>
      <c r="P8243" s="93"/>
    </row>
    <row r="8244" spans="2:16">
      <c r="B8244" s="93"/>
      <c r="C8244" s="93"/>
      <c r="D8244" s="93"/>
      <c r="F8244" s="93"/>
      <c r="H8244" s="93"/>
      <c r="J8244" s="93"/>
      <c r="L8244" s="93"/>
      <c r="N8244" s="93"/>
      <c r="P8244" s="93"/>
    </row>
    <row r="8245" spans="2:16">
      <c r="B8245" s="93"/>
      <c r="C8245" s="93"/>
      <c r="D8245" s="93"/>
      <c r="F8245" s="93"/>
      <c r="H8245" s="93"/>
      <c r="J8245" s="93"/>
      <c r="L8245" s="93"/>
      <c r="N8245" s="93"/>
      <c r="P8245" s="93"/>
    </row>
    <row r="8246" spans="2:16">
      <c r="B8246" s="93"/>
      <c r="C8246" s="93"/>
      <c r="D8246" s="93"/>
      <c r="F8246" s="93"/>
      <c r="H8246" s="93"/>
      <c r="J8246" s="93"/>
      <c r="L8246" s="93"/>
      <c r="N8246" s="93"/>
      <c r="P8246" s="93"/>
    </row>
    <row r="8247" spans="2:16">
      <c r="B8247" s="93"/>
      <c r="C8247" s="93"/>
      <c r="D8247" s="93"/>
      <c r="F8247" s="93"/>
      <c r="H8247" s="93"/>
      <c r="J8247" s="93"/>
      <c r="L8247" s="93"/>
      <c r="N8247" s="93"/>
      <c r="P8247" s="93"/>
    </row>
    <row r="8248" spans="2:16">
      <c r="B8248" s="93"/>
      <c r="C8248" s="93"/>
      <c r="D8248" s="93"/>
      <c r="F8248" s="93"/>
      <c r="H8248" s="93"/>
      <c r="J8248" s="93"/>
      <c r="L8248" s="93"/>
      <c r="N8248" s="93"/>
      <c r="P8248" s="93"/>
    </row>
    <row r="8249" spans="2:16">
      <c r="B8249" s="93"/>
      <c r="C8249" s="93"/>
      <c r="D8249" s="93"/>
      <c r="F8249" s="93"/>
      <c r="H8249" s="93"/>
      <c r="J8249" s="93"/>
      <c r="L8249" s="93"/>
      <c r="N8249" s="93"/>
      <c r="P8249" s="93"/>
    </row>
    <row r="8250" spans="2:16">
      <c r="B8250" s="93"/>
      <c r="C8250" s="93"/>
      <c r="D8250" s="93"/>
      <c r="F8250" s="93"/>
      <c r="H8250" s="93"/>
      <c r="J8250" s="93"/>
      <c r="L8250" s="93"/>
      <c r="N8250" s="93"/>
      <c r="P8250" s="93"/>
    </row>
    <row r="8251" spans="2:16">
      <c r="B8251" s="93"/>
      <c r="C8251" s="93"/>
      <c r="D8251" s="93"/>
      <c r="F8251" s="93"/>
      <c r="H8251" s="93"/>
      <c r="J8251" s="93"/>
      <c r="L8251" s="93"/>
      <c r="N8251" s="93"/>
      <c r="P8251" s="93"/>
    </row>
    <row r="8252" spans="2:16">
      <c r="B8252" s="93"/>
      <c r="C8252" s="93"/>
      <c r="D8252" s="93"/>
      <c r="F8252" s="93"/>
      <c r="H8252" s="93"/>
      <c r="J8252" s="93"/>
      <c r="L8252" s="93"/>
      <c r="N8252" s="93"/>
      <c r="P8252" s="93"/>
    </row>
    <row r="8253" spans="2:16">
      <c r="B8253" s="93"/>
      <c r="C8253" s="93"/>
      <c r="D8253" s="93"/>
      <c r="F8253" s="93"/>
      <c r="H8253" s="93"/>
      <c r="J8253" s="93"/>
      <c r="L8253" s="93"/>
      <c r="N8253" s="93"/>
      <c r="P8253" s="93"/>
    </row>
    <row r="8254" spans="2:16">
      <c r="B8254" s="93"/>
      <c r="C8254" s="93"/>
      <c r="D8254" s="93"/>
      <c r="F8254" s="93"/>
      <c r="H8254" s="93"/>
      <c r="J8254" s="93"/>
      <c r="L8254" s="93"/>
      <c r="N8254" s="93"/>
      <c r="P8254" s="93"/>
    </row>
    <row r="8255" spans="2:16">
      <c r="B8255" s="93"/>
      <c r="C8255" s="93"/>
      <c r="D8255" s="93"/>
      <c r="F8255" s="93"/>
      <c r="H8255" s="93"/>
      <c r="J8255" s="93"/>
      <c r="L8255" s="93"/>
      <c r="N8255" s="93"/>
      <c r="P8255" s="93"/>
    </row>
    <row r="8256" spans="2:16">
      <c r="B8256" s="93"/>
      <c r="C8256" s="93"/>
      <c r="D8256" s="93"/>
      <c r="F8256" s="93"/>
      <c r="H8256" s="93"/>
      <c r="J8256" s="93"/>
      <c r="L8256" s="93"/>
      <c r="N8256" s="93"/>
      <c r="P8256" s="93"/>
    </row>
    <row r="8257" spans="2:16">
      <c r="B8257" s="93"/>
      <c r="C8257" s="93"/>
      <c r="D8257" s="93"/>
      <c r="F8257" s="93"/>
      <c r="H8257" s="93"/>
      <c r="J8257" s="93"/>
      <c r="L8257" s="93"/>
      <c r="N8257" s="93"/>
      <c r="P8257" s="93"/>
    </row>
    <row r="8258" spans="2:16">
      <c r="B8258" s="93"/>
      <c r="C8258" s="93"/>
      <c r="D8258" s="93"/>
      <c r="F8258" s="93"/>
      <c r="H8258" s="93"/>
      <c r="J8258" s="93"/>
      <c r="L8258" s="93"/>
      <c r="N8258" s="93"/>
      <c r="P8258" s="93"/>
    </row>
    <row r="8259" spans="2:16">
      <c r="B8259" s="93"/>
      <c r="C8259" s="93"/>
      <c r="D8259" s="93"/>
      <c r="F8259" s="93"/>
      <c r="H8259" s="93"/>
      <c r="J8259" s="93"/>
      <c r="L8259" s="93"/>
      <c r="N8259" s="93"/>
      <c r="P8259" s="93"/>
    </row>
    <row r="8260" spans="2:16">
      <c r="B8260" s="93"/>
      <c r="C8260" s="93"/>
      <c r="D8260" s="93"/>
      <c r="F8260" s="93"/>
      <c r="H8260" s="93"/>
      <c r="J8260" s="93"/>
      <c r="L8260" s="93"/>
      <c r="N8260" s="93"/>
      <c r="P8260" s="93"/>
    </row>
    <row r="8261" spans="2:16">
      <c r="B8261" s="93"/>
      <c r="C8261" s="93"/>
      <c r="D8261" s="93"/>
      <c r="F8261" s="93"/>
      <c r="H8261" s="93"/>
      <c r="J8261" s="93"/>
      <c r="L8261" s="93"/>
      <c r="N8261" s="93"/>
      <c r="P8261" s="93"/>
    </row>
    <row r="8262" spans="2:16">
      <c r="B8262" s="93"/>
      <c r="C8262" s="93"/>
      <c r="D8262" s="93"/>
      <c r="F8262" s="93"/>
      <c r="H8262" s="93"/>
      <c r="J8262" s="93"/>
      <c r="L8262" s="93"/>
      <c r="N8262" s="93"/>
      <c r="P8262" s="93"/>
    </row>
    <row r="8263" spans="2:16">
      <c r="B8263" s="93"/>
      <c r="C8263" s="93"/>
      <c r="D8263" s="93"/>
      <c r="F8263" s="93"/>
      <c r="H8263" s="93"/>
      <c r="J8263" s="93"/>
      <c r="L8263" s="93"/>
      <c r="N8263" s="93"/>
      <c r="P8263" s="93"/>
    </row>
    <row r="8264" spans="2:16">
      <c r="B8264" s="93"/>
      <c r="C8264" s="93"/>
      <c r="D8264" s="93"/>
      <c r="F8264" s="93"/>
      <c r="H8264" s="93"/>
      <c r="J8264" s="93"/>
      <c r="L8264" s="93"/>
      <c r="N8264" s="93"/>
      <c r="P8264" s="93"/>
    </row>
    <row r="8265" spans="2:16">
      <c r="B8265" s="93"/>
      <c r="C8265" s="93"/>
      <c r="D8265" s="93"/>
      <c r="F8265" s="93"/>
      <c r="H8265" s="93"/>
      <c r="J8265" s="93"/>
      <c r="L8265" s="93"/>
      <c r="N8265" s="93"/>
      <c r="P8265" s="93"/>
    </row>
    <row r="8266" spans="2:16">
      <c r="B8266" s="93"/>
      <c r="C8266" s="93"/>
      <c r="D8266" s="93"/>
      <c r="F8266" s="93"/>
      <c r="H8266" s="93"/>
      <c r="J8266" s="93"/>
      <c r="L8266" s="93"/>
      <c r="N8266" s="93"/>
      <c r="P8266" s="93"/>
    </row>
    <row r="8267" spans="2:16">
      <c r="B8267" s="93"/>
      <c r="C8267" s="93"/>
      <c r="D8267" s="93"/>
      <c r="F8267" s="93"/>
      <c r="H8267" s="93"/>
      <c r="J8267" s="93"/>
      <c r="L8267" s="93"/>
      <c r="N8267" s="93"/>
      <c r="P8267" s="93"/>
    </row>
    <row r="8268" spans="2:16">
      <c r="B8268" s="93"/>
      <c r="C8268" s="93"/>
      <c r="D8268" s="93"/>
      <c r="F8268" s="93"/>
      <c r="H8268" s="93"/>
      <c r="J8268" s="93"/>
      <c r="L8268" s="93"/>
      <c r="N8268" s="93"/>
      <c r="P8268" s="93"/>
    </row>
    <row r="8269" spans="2:16">
      <c r="B8269" s="93"/>
      <c r="C8269" s="93"/>
      <c r="D8269" s="93"/>
      <c r="F8269" s="93"/>
      <c r="H8269" s="93"/>
      <c r="J8269" s="93"/>
      <c r="L8269" s="93"/>
      <c r="N8269" s="93"/>
      <c r="P8269" s="93"/>
    </row>
    <row r="8270" spans="2:16">
      <c r="B8270" s="93"/>
      <c r="C8270" s="93"/>
      <c r="D8270" s="93"/>
      <c r="F8270" s="93"/>
      <c r="H8270" s="93"/>
      <c r="J8270" s="93"/>
      <c r="L8270" s="93"/>
      <c r="N8270" s="93"/>
      <c r="P8270" s="93"/>
    </row>
    <row r="8271" spans="2:16">
      <c r="B8271" s="93"/>
      <c r="C8271" s="93"/>
      <c r="D8271" s="93"/>
      <c r="F8271" s="93"/>
      <c r="H8271" s="93"/>
      <c r="J8271" s="93"/>
      <c r="L8271" s="93"/>
      <c r="N8271" s="93"/>
      <c r="P8271" s="93"/>
    </row>
    <row r="8272" spans="2:16">
      <c r="B8272" s="93"/>
      <c r="C8272" s="93"/>
      <c r="D8272" s="93"/>
      <c r="F8272" s="93"/>
      <c r="H8272" s="93"/>
      <c r="J8272" s="93"/>
      <c r="L8272" s="93"/>
      <c r="N8272" s="93"/>
      <c r="P8272" s="93"/>
    </row>
    <row r="8273" spans="2:16">
      <c r="B8273" s="93"/>
      <c r="C8273" s="93"/>
      <c r="D8273" s="93"/>
      <c r="F8273" s="93"/>
      <c r="H8273" s="93"/>
      <c r="J8273" s="93"/>
      <c r="L8273" s="93"/>
      <c r="N8273" s="93"/>
      <c r="P8273" s="93"/>
    </row>
    <row r="8274" spans="2:16">
      <c r="B8274" s="93"/>
      <c r="C8274" s="93"/>
      <c r="D8274" s="93"/>
      <c r="F8274" s="93"/>
      <c r="H8274" s="93"/>
      <c r="J8274" s="93"/>
      <c r="L8274" s="93"/>
      <c r="N8274" s="93"/>
      <c r="P8274" s="93"/>
    </row>
    <row r="8275" spans="2:16">
      <c r="B8275" s="93"/>
      <c r="C8275" s="93"/>
      <c r="D8275" s="93"/>
      <c r="F8275" s="93"/>
      <c r="H8275" s="93"/>
      <c r="J8275" s="93"/>
      <c r="L8275" s="93"/>
      <c r="N8275" s="93"/>
      <c r="P8275" s="93"/>
    </row>
    <row r="8276" spans="2:16">
      <c r="B8276" s="93"/>
      <c r="C8276" s="93"/>
      <c r="D8276" s="93"/>
      <c r="F8276" s="93"/>
      <c r="H8276" s="93"/>
      <c r="J8276" s="93"/>
      <c r="L8276" s="93"/>
      <c r="N8276" s="93"/>
      <c r="P8276" s="93"/>
    </row>
    <row r="8277" spans="2:16">
      <c r="B8277" s="93"/>
      <c r="C8277" s="93"/>
      <c r="D8277" s="93"/>
      <c r="F8277" s="93"/>
      <c r="H8277" s="93"/>
      <c r="J8277" s="93"/>
      <c r="L8277" s="93"/>
      <c r="N8277" s="93"/>
      <c r="P8277" s="93"/>
    </row>
    <row r="8278" spans="2:16">
      <c r="B8278" s="93"/>
      <c r="C8278" s="93"/>
      <c r="D8278" s="93"/>
      <c r="F8278" s="93"/>
      <c r="H8278" s="93"/>
      <c r="J8278" s="93"/>
      <c r="L8278" s="93"/>
      <c r="N8278" s="93"/>
      <c r="P8278" s="93"/>
    </row>
    <row r="8279" spans="2:16">
      <c r="B8279" s="93"/>
      <c r="C8279" s="93"/>
      <c r="D8279" s="93"/>
      <c r="F8279" s="93"/>
      <c r="H8279" s="93"/>
      <c r="J8279" s="93"/>
      <c r="L8279" s="93"/>
      <c r="N8279" s="93"/>
      <c r="P8279" s="93"/>
    </row>
    <row r="8280" spans="2:16">
      <c r="B8280" s="93"/>
      <c r="C8280" s="93"/>
      <c r="D8280" s="93"/>
      <c r="F8280" s="93"/>
      <c r="H8280" s="93"/>
      <c r="J8280" s="93"/>
      <c r="L8280" s="93"/>
      <c r="N8280" s="93"/>
      <c r="P8280" s="93"/>
    </row>
    <row r="8281" spans="2:16">
      <c r="B8281" s="93"/>
      <c r="C8281" s="93"/>
      <c r="D8281" s="93"/>
      <c r="F8281" s="93"/>
      <c r="H8281" s="93"/>
      <c r="J8281" s="93"/>
      <c r="L8281" s="93"/>
      <c r="N8281" s="93"/>
      <c r="P8281" s="93"/>
    </row>
    <row r="8282" spans="2:16">
      <c r="B8282" s="93"/>
      <c r="C8282" s="93"/>
      <c r="D8282" s="93"/>
      <c r="F8282" s="93"/>
      <c r="H8282" s="93"/>
      <c r="J8282" s="93"/>
      <c r="L8282" s="93"/>
      <c r="N8282" s="93"/>
      <c r="P8282" s="93"/>
    </row>
    <row r="8283" spans="2:16">
      <c r="B8283" s="93"/>
      <c r="C8283" s="93"/>
      <c r="D8283" s="93"/>
      <c r="F8283" s="93"/>
      <c r="H8283" s="93"/>
      <c r="J8283" s="93"/>
      <c r="L8283" s="93"/>
      <c r="N8283" s="93"/>
      <c r="P8283" s="93"/>
    </row>
    <row r="8284" spans="2:16">
      <c r="B8284" s="93"/>
      <c r="C8284" s="93"/>
      <c r="D8284" s="93"/>
      <c r="F8284" s="93"/>
      <c r="H8284" s="93"/>
      <c r="J8284" s="93"/>
      <c r="L8284" s="93"/>
      <c r="N8284" s="93"/>
      <c r="P8284" s="93"/>
    </row>
    <row r="8285" spans="2:16">
      <c r="B8285" s="93"/>
      <c r="C8285" s="93"/>
      <c r="D8285" s="93"/>
      <c r="F8285" s="93"/>
      <c r="H8285" s="93"/>
      <c r="J8285" s="93"/>
      <c r="L8285" s="93"/>
      <c r="N8285" s="93"/>
      <c r="P8285" s="93"/>
    </row>
    <row r="8286" spans="2:16">
      <c r="B8286" s="93"/>
      <c r="C8286" s="93"/>
      <c r="D8286" s="93"/>
      <c r="F8286" s="93"/>
      <c r="H8286" s="93"/>
      <c r="J8286" s="93"/>
      <c r="L8286" s="93"/>
      <c r="N8286" s="93"/>
      <c r="P8286" s="93"/>
    </row>
    <row r="8287" spans="2:16">
      <c r="B8287" s="93"/>
      <c r="C8287" s="93"/>
      <c r="D8287" s="93"/>
      <c r="F8287" s="93"/>
      <c r="H8287" s="93"/>
      <c r="J8287" s="93"/>
      <c r="L8287" s="93"/>
      <c r="N8287" s="93"/>
      <c r="P8287" s="93"/>
    </row>
    <row r="8288" spans="2:16">
      <c r="B8288" s="93"/>
      <c r="C8288" s="93"/>
      <c r="D8288" s="93"/>
      <c r="F8288" s="93"/>
      <c r="H8288" s="93"/>
      <c r="J8288" s="93"/>
      <c r="L8288" s="93"/>
      <c r="N8288" s="93"/>
      <c r="P8288" s="93"/>
    </row>
    <row r="8289" spans="2:16">
      <c r="B8289" s="93"/>
      <c r="C8289" s="93"/>
      <c r="D8289" s="93"/>
      <c r="F8289" s="93"/>
      <c r="H8289" s="93"/>
      <c r="J8289" s="93"/>
      <c r="L8289" s="93"/>
      <c r="N8289" s="93"/>
      <c r="P8289" s="93"/>
    </row>
    <row r="8290" spans="2:16">
      <c r="B8290" s="93"/>
      <c r="C8290" s="93"/>
      <c r="D8290" s="93"/>
      <c r="F8290" s="93"/>
      <c r="H8290" s="93"/>
      <c r="J8290" s="93"/>
      <c r="L8290" s="93"/>
      <c r="N8290" s="93"/>
      <c r="P8290" s="93"/>
    </row>
    <row r="8291" spans="2:16">
      <c r="B8291" s="93"/>
      <c r="C8291" s="93"/>
      <c r="D8291" s="93"/>
      <c r="F8291" s="93"/>
      <c r="H8291" s="93"/>
      <c r="J8291" s="93"/>
      <c r="L8291" s="93"/>
      <c r="N8291" s="93"/>
      <c r="P8291" s="93"/>
    </row>
    <row r="8292" spans="2:16">
      <c r="B8292" s="93"/>
      <c r="C8292" s="93"/>
      <c r="D8292" s="93"/>
      <c r="F8292" s="93"/>
      <c r="H8292" s="93"/>
      <c r="J8292" s="93"/>
      <c r="L8292" s="93"/>
      <c r="N8292" s="93"/>
      <c r="P8292" s="93"/>
    </row>
    <row r="8293" spans="2:16">
      <c r="B8293" s="93"/>
      <c r="C8293" s="93"/>
      <c r="D8293" s="93"/>
      <c r="F8293" s="93"/>
      <c r="H8293" s="93"/>
      <c r="J8293" s="93"/>
      <c r="L8293" s="93"/>
      <c r="N8293" s="93"/>
      <c r="P8293" s="93"/>
    </row>
    <row r="8294" spans="2:16">
      <c r="B8294" s="93"/>
      <c r="C8294" s="93"/>
      <c r="D8294" s="93"/>
      <c r="F8294" s="93"/>
      <c r="H8294" s="93"/>
      <c r="J8294" s="93"/>
      <c r="L8294" s="93"/>
      <c r="N8294" s="93"/>
      <c r="P8294" s="93"/>
    </row>
    <row r="8295" spans="2:16">
      <c r="B8295" s="93"/>
      <c r="C8295" s="93"/>
      <c r="D8295" s="93"/>
      <c r="F8295" s="93"/>
      <c r="H8295" s="93"/>
      <c r="J8295" s="93"/>
      <c r="L8295" s="93"/>
      <c r="N8295" s="93"/>
      <c r="P8295" s="93"/>
    </row>
    <row r="8296" spans="2:16">
      <c r="B8296" s="93"/>
      <c r="C8296" s="93"/>
      <c r="D8296" s="93"/>
      <c r="F8296" s="93"/>
      <c r="H8296" s="93"/>
      <c r="J8296" s="93"/>
      <c r="L8296" s="93"/>
      <c r="N8296" s="93"/>
      <c r="P8296" s="93"/>
    </row>
    <row r="8297" spans="2:16">
      <c r="B8297" s="93"/>
      <c r="C8297" s="93"/>
      <c r="D8297" s="93"/>
      <c r="F8297" s="93"/>
      <c r="H8297" s="93"/>
      <c r="J8297" s="93"/>
      <c r="L8297" s="93"/>
      <c r="N8297" s="93"/>
      <c r="P8297" s="93"/>
    </row>
    <row r="8298" spans="2:16">
      <c r="B8298" s="93"/>
      <c r="C8298" s="93"/>
      <c r="D8298" s="93"/>
      <c r="F8298" s="93"/>
      <c r="H8298" s="93"/>
      <c r="J8298" s="93"/>
      <c r="L8298" s="93"/>
      <c r="N8298" s="93"/>
      <c r="P8298" s="93"/>
    </row>
    <row r="8299" spans="2:16">
      <c r="B8299" s="93"/>
      <c r="C8299" s="93"/>
      <c r="D8299" s="93"/>
      <c r="F8299" s="93"/>
      <c r="H8299" s="93"/>
      <c r="J8299" s="93"/>
      <c r="L8299" s="93"/>
      <c r="N8299" s="93"/>
      <c r="P8299" s="93"/>
    </row>
    <row r="8300" spans="2:16">
      <c r="B8300" s="93"/>
      <c r="C8300" s="93"/>
      <c r="D8300" s="93"/>
      <c r="F8300" s="93"/>
      <c r="H8300" s="93"/>
      <c r="J8300" s="93"/>
      <c r="L8300" s="93"/>
      <c r="N8300" s="93"/>
      <c r="P8300" s="93"/>
    </row>
    <row r="8301" spans="2:16">
      <c r="B8301" s="93"/>
      <c r="C8301" s="93"/>
      <c r="D8301" s="93"/>
      <c r="F8301" s="93"/>
      <c r="H8301" s="93"/>
      <c r="J8301" s="93"/>
      <c r="L8301" s="93"/>
      <c r="N8301" s="93"/>
      <c r="P8301" s="93"/>
    </row>
    <row r="8302" spans="2:16">
      <c r="B8302" s="93"/>
      <c r="C8302" s="93"/>
      <c r="D8302" s="93"/>
      <c r="F8302" s="93"/>
      <c r="H8302" s="93"/>
      <c r="J8302" s="93"/>
      <c r="L8302" s="93"/>
      <c r="N8302" s="93"/>
      <c r="P8302" s="93"/>
    </row>
    <row r="8303" spans="2:16">
      <c r="B8303" s="93"/>
      <c r="C8303" s="93"/>
      <c r="D8303" s="93"/>
      <c r="F8303" s="93"/>
      <c r="H8303" s="93"/>
      <c r="J8303" s="93"/>
      <c r="L8303" s="93"/>
      <c r="N8303" s="93"/>
      <c r="P8303" s="93"/>
    </row>
    <row r="8304" spans="2:16">
      <c r="B8304" s="93"/>
      <c r="C8304" s="93"/>
      <c r="D8304" s="93"/>
      <c r="F8304" s="93"/>
      <c r="H8304" s="93"/>
      <c r="J8304" s="93"/>
      <c r="L8304" s="93"/>
      <c r="N8304" s="93"/>
      <c r="P8304" s="93"/>
    </row>
    <row r="8305" spans="2:16">
      <c r="B8305" s="93"/>
      <c r="C8305" s="93"/>
      <c r="D8305" s="93"/>
      <c r="F8305" s="93"/>
      <c r="H8305" s="93"/>
      <c r="J8305" s="93"/>
      <c r="L8305" s="93"/>
      <c r="N8305" s="93"/>
      <c r="P8305" s="93"/>
    </row>
    <row r="8306" spans="2:16">
      <c r="B8306" s="93"/>
      <c r="C8306" s="93"/>
      <c r="D8306" s="93"/>
      <c r="F8306" s="93"/>
      <c r="H8306" s="93"/>
      <c r="J8306" s="93"/>
      <c r="L8306" s="93"/>
      <c r="N8306" s="93"/>
      <c r="P8306" s="93"/>
    </row>
    <row r="8307" spans="2:16">
      <c r="B8307" s="93"/>
      <c r="C8307" s="93"/>
      <c r="D8307" s="93"/>
      <c r="F8307" s="93"/>
      <c r="H8307" s="93"/>
      <c r="J8307" s="93"/>
      <c r="L8307" s="93"/>
      <c r="N8307" s="93"/>
      <c r="P8307" s="93"/>
    </row>
    <row r="8308" spans="2:16">
      <c r="B8308" s="93"/>
      <c r="C8308" s="93"/>
      <c r="D8308" s="93"/>
      <c r="F8308" s="93"/>
      <c r="H8308" s="93"/>
      <c r="J8308" s="93"/>
      <c r="L8308" s="93"/>
      <c r="N8308" s="93"/>
      <c r="P8308" s="93"/>
    </row>
    <row r="8309" spans="2:16">
      <c r="B8309" s="93"/>
      <c r="C8309" s="93"/>
      <c r="D8309" s="93"/>
      <c r="F8309" s="93"/>
      <c r="H8309" s="93"/>
      <c r="J8309" s="93"/>
      <c r="L8309" s="93"/>
      <c r="N8309" s="93"/>
      <c r="P8309" s="93"/>
    </row>
    <row r="8310" spans="2:16">
      <c r="B8310" s="93"/>
      <c r="C8310" s="93"/>
      <c r="D8310" s="93"/>
      <c r="F8310" s="93"/>
      <c r="H8310" s="93"/>
      <c r="J8310" s="93"/>
      <c r="L8310" s="93"/>
      <c r="N8310" s="93"/>
      <c r="P8310" s="93"/>
    </row>
    <row r="8311" spans="2:16">
      <c r="B8311" s="93"/>
      <c r="C8311" s="93"/>
      <c r="D8311" s="93"/>
      <c r="F8311" s="93"/>
      <c r="H8311" s="93"/>
      <c r="J8311" s="93"/>
      <c r="L8311" s="93"/>
      <c r="N8311" s="93"/>
      <c r="P8311" s="93"/>
    </row>
    <row r="8312" spans="2:16">
      <c r="B8312" s="93"/>
      <c r="C8312" s="93"/>
      <c r="D8312" s="93"/>
      <c r="F8312" s="93"/>
      <c r="H8312" s="93"/>
      <c r="J8312" s="93"/>
      <c r="L8312" s="93"/>
      <c r="N8312" s="93"/>
      <c r="P8312" s="93"/>
    </row>
    <row r="8313" spans="2:16">
      <c r="B8313" s="93"/>
      <c r="C8313" s="93"/>
      <c r="D8313" s="93"/>
      <c r="F8313" s="93"/>
      <c r="H8313" s="93"/>
      <c r="J8313" s="93"/>
      <c r="L8313" s="93"/>
      <c r="N8313" s="93"/>
      <c r="P8313" s="93"/>
    </row>
    <row r="8314" spans="2:16">
      <c r="B8314" s="93"/>
      <c r="C8314" s="93"/>
      <c r="D8314" s="93"/>
      <c r="F8314" s="93"/>
      <c r="H8314" s="93"/>
      <c r="J8314" s="93"/>
      <c r="L8314" s="93"/>
      <c r="N8314" s="93"/>
      <c r="P8314" s="93"/>
    </row>
    <row r="8315" spans="2:16">
      <c r="B8315" s="93"/>
      <c r="C8315" s="93"/>
      <c r="D8315" s="93"/>
      <c r="F8315" s="93"/>
      <c r="H8315" s="93"/>
      <c r="J8315" s="93"/>
      <c r="L8315" s="93"/>
      <c r="N8315" s="93"/>
      <c r="P8315" s="93"/>
    </row>
    <row r="8316" spans="2:16">
      <c r="B8316" s="93"/>
      <c r="C8316" s="93"/>
      <c r="D8316" s="93"/>
      <c r="F8316" s="93"/>
      <c r="H8316" s="93"/>
      <c r="J8316" s="93"/>
      <c r="L8316" s="93"/>
      <c r="N8316" s="93"/>
      <c r="P8316" s="93"/>
    </row>
    <row r="8317" spans="2:16">
      <c r="B8317" s="93"/>
      <c r="C8317" s="93"/>
      <c r="D8317" s="93"/>
      <c r="F8317" s="93"/>
      <c r="H8317" s="93"/>
      <c r="J8317" s="93"/>
      <c r="L8317" s="93"/>
      <c r="N8317" s="93"/>
      <c r="P8317" s="93"/>
    </row>
    <row r="8318" spans="2:16">
      <c r="B8318" s="93"/>
      <c r="C8318" s="93"/>
      <c r="D8318" s="93"/>
      <c r="F8318" s="93"/>
      <c r="H8318" s="93"/>
      <c r="J8318" s="93"/>
      <c r="L8318" s="93"/>
      <c r="N8318" s="93"/>
      <c r="P8318" s="93"/>
    </row>
    <row r="8319" spans="2:16">
      <c r="B8319" s="93"/>
      <c r="C8319" s="93"/>
      <c r="D8319" s="93"/>
      <c r="F8319" s="93"/>
      <c r="H8319" s="93"/>
      <c r="J8319" s="93"/>
      <c r="L8319" s="93"/>
      <c r="N8319" s="93"/>
      <c r="P8319" s="93"/>
    </row>
    <row r="8320" spans="2:16">
      <c r="B8320" s="93"/>
      <c r="C8320" s="93"/>
      <c r="D8320" s="93"/>
      <c r="F8320" s="93"/>
      <c r="H8320" s="93"/>
      <c r="J8320" s="93"/>
      <c r="L8320" s="93"/>
      <c r="N8320" s="93"/>
      <c r="P8320" s="93"/>
    </row>
    <row r="8321" spans="2:16">
      <c r="B8321" s="93"/>
      <c r="C8321" s="93"/>
      <c r="D8321" s="93"/>
      <c r="F8321" s="93"/>
      <c r="H8321" s="93"/>
      <c r="J8321" s="93"/>
      <c r="L8321" s="93"/>
      <c r="N8321" s="93"/>
      <c r="P8321" s="93"/>
    </row>
    <row r="8322" spans="2:16">
      <c r="B8322" s="93"/>
      <c r="C8322" s="93"/>
      <c r="D8322" s="93"/>
      <c r="F8322" s="93"/>
      <c r="H8322" s="93"/>
      <c r="J8322" s="93"/>
      <c r="L8322" s="93"/>
      <c r="N8322" s="93"/>
      <c r="P8322" s="93"/>
    </row>
    <row r="8323" spans="2:16">
      <c r="B8323" s="93"/>
      <c r="C8323" s="93"/>
      <c r="D8323" s="93"/>
      <c r="F8323" s="93"/>
      <c r="H8323" s="93"/>
      <c r="J8323" s="93"/>
      <c r="L8323" s="93"/>
      <c r="N8323" s="93"/>
      <c r="P8323" s="93"/>
    </row>
    <row r="8324" spans="2:16">
      <c r="B8324" s="93"/>
      <c r="C8324" s="93"/>
      <c r="D8324" s="93"/>
      <c r="F8324" s="93"/>
      <c r="H8324" s="93"/>
      <c r="J8324" s="93"/>
      <c r="L8324" s="93"/>
      <c r="N8324" s="93"/>
      <c r="P8324" s="93"/>
    </row>
    <row r="8325" spans="2:16">
      <c r="B8325" s="93"/>
      <c r="C8325" s="93"/>
      <c r="D8325" s="93"/>
      <c r="F8325" s="93"/>
      <c r="H8325" s="93"/>
      <c r="J8325" s="93"/>
      <c r="L8325" s="93"/>
      <c r="N8325" s="93"/>
      <c r="P8325" s="93"/>
    </row>
    <row r="8326" spans="2:16">
      <c r="B8326" s="93"/>
      <c r="C8326" s="93"/>
      <c r="D8326" s="93"/>
      <c r="F8326" s="93"/>
      <c r="H8326" s="93"/>
      <c r="J8326" s="93"/>
      <c r="L8326" s="93"/>
      <c r="N8326" s="93"/>
      <c r="P8326" s="93"/>
    </row>
    <row r="8327" spans="2:16">
      <c r="B8327" s="93"/>
      <c r="C8327" s="93"/>
      <c r="D8327" s="93"/>
      <c r="F8327" s="93"/>
      <c r="H8327" s="93"/>
      <c r="J8327" s="93"/>
      <c r="L8327" s="93"/>
      <c r="N8327" s="93"/>
      <c r="P8327" s="93"/>
    </row>
    <row r="8328" spans="2:16">
      <c r="B8328" s="93"/>
      <c r="C8328" s="93"/>
      <c r="D8328" s="93"/>
      <c r="F8328" s="93"/>
      <c r="H8328" s="93"/>
      <c r="J8328" s="93"/>
      <c r="L8328" s="93"/>
      <c r="N8328" s="93"/>
      <c r="P8328" s="93"/>
    </row>
    <row r="8329" spans="2:16">
      <c r="B8329" s="93"/>
      <c r="C8329" s="93"/>
      <c r="D8329" s="93"/>
      <c r="F8329" s="93"/>
      <c r="H8329" s="93"/>
      <c r="J8329" s="93"/>
      <c r="L8329" s="93"/>
      <c r="N8329" s="93"/>
      <c r="P8329" s="93"/>
    </row>
    <row r="8330" spans="2:16">
      <c r="B8330" s="93"/>
      <c r="C8330" s="93"/>
      <c r="D8330" s="93"/>
      <c r="F8330" s="93"/>
      <c r="H8330" s="93"/>
      <c r="J8330" s="93"/>
      <c r="L8330" s="93"/>
      <c r="N8330" s="93"/>
      <c r="P8330" s="93"/>
    </row>
    <row r="8331" spans="2:16">
      <c r="B8331" s="93"/>
      <c r="C8331" s="93"/>
      <c r="D8331" s="93"/>
      <c r="F8331" s="93"/>
      <c r="H8331" s="93"/>
      <c r="J8331" s="93"/>
      <c r="L8331" s="93"/>
      <c r="N8331" s="93"/>
      <c r="P8331" s="93"/>
    </row>
    <row r="8332" spans="2:16">
      <c r="B8332" s="93"/>
      <c r="C8332" s="93"/>
      <c r="D8332" s="93"/>
      <c r="F8332" s="93"/>
      <c r="H8332" s="93"/>
      <c r="J8332" s="93"/>
      <c r="L8332" s="93"/>
      <c r="N8332" s="93"/>
      <c r="P8332" s="93"/>
    </row>
    <row r="8333" spans="2:16">
      <c r="B8333" s="93"/>
      <c r="C8333" s="93"/>
      <c r="D8333" s="93"/>
      <c r="F8333" s="93"/>
      <c r="H8333" s="93"/>
      <c r="J8333" s="93"/>
      <c r="L8333" s="93"/>
      <c r="N8333" s="93"/>
      <c r="P8333" s="93"/>
    </row>
    <row r="8334" spans="2:16">
      <c r="B8334" s="93"/>
      <c r="C8334" s="93"/>
      <c r="D8334" s="93"/>
      <c r="F8334" s="93"/>
      <c r="H8334" s="93"/>
      <c r="J8334" s="93"/>
      <c r="L8334" s="93"/>
      <c r="N8334" s="93"/>
      <c r="P8334" s="93"/>
    </row>
    <row r="8335" spans="2:16">
      <c r="B8335" s="93"/>
      <c r="C8335" s="93"/>
      <c r="D8335" s="93"/>
      <c r="F8335" s="93"/>
      <c r="H8335" s="93"/>
      <c r="J8335" s="93"/>
      <c r="L8335" s="93"/>
      <c r="N8335" s="93"/>
      <c r="P8335" s="93"/>
    </row>
    <row r="8336" spans="2:16">
      <c r="B8336" s="93"/>
      <c r="C8336" s="93"/>
      <c r="D8336" s="93"/>
      <c r="F8336" s="93"/>
      <c r="H8336" s="93"/>
      <c r="J8336" s="93"/>
      <c r="L8336" s="93"/>
      <c r="N8336" s="93"/>
      <c r="P8336" s="93"/>
    </row>
    <row r="8337" spans="2:16">
      <c r="B8337" s="93"/>
      <c r="C8337" s="93"/>
      <c r="D8337" s="93"/>
      <c r="F8337" s="93"/>
      <c r="H8337" s="93"/>
      <c r="J8337" s="93"/>
      <c r="L8337" s="93"/>
      <c r="N8337" s="93"/>
      <c r="P8337" s="93"/>
    </row>
    <row r="8338" spans="2:16">
      <c r="B8338" s="93"/>
      <c r="C8338" s="93"/>
      <c r="D8338" s="93"/>
      <c r="F8338" s="93"/>
      <c r="H8338" s="93"/>
      <c r="J8338" s="93"/>
      <c r="L8338" s="93"/>
      <c r="N8338" s="93"/>
      <c r="P8338" s="93"/>
    </row>
    <row r="8339" spans="2:16">
      <c r="B8339" s="93"/>
      <c r="C8339" s="93"/>
      <c r="D8339" s="93"/>
      <c r="F8339" s="93"/>
      <c r="H8339" s="93"/>
      <c r="J8339" s="93"/>
      <c r="L8339" s="93"/>
      <c r="N8339" s="93"/>
      <c r="P8339" s="93"/>
    </row>
    <row r="8340" spans="2:16">
      <c r="B8340" s="93"/>
      <c r="C8340" s="93"/>
      <c r="D8340" s="93"/>
      <c r="F8340" s="93"/>
      <c r="H8340" s="93"/>
      <c r="J8340" s="93"/>
      <c r="L8340" s="93"/>
      <c r="N8340" s="93"/>
      <c r="P8340" s="93"/>
    </row>
    <row r="8341" spans="2:16">
      <c r="B8341" s="93"/>
      <c r="C8341" s="93"/>
      <c r="D8341" s="93"/>
      <c r="F8341" s="93"/>
      <c r="H8341" s="93"/>
      <c r="J8341" s="93"/>
      <c r="L8341" s="93"/>
      <c r="N8341" s="93"/>
      <c r="P8341" s="93"/>
    </row>
    <row r="8342" spans="2:16">
      <c r="B8342" s="93"/>
      <c r="C8342" s="93"/>
      <c r="D8342" s="93"/>
      <c r="F8342" s="93"/>
      <c r="H8342" s="93"/>
      <c r="J8342" s="93"/>
      <c r="L8342" s="93"/>
      <c r="N8342" s="93"/>
      <c r="P8342" s="93"/>
    </row>
    <row r="8343" spans="2:16">
      <c r="B8343" s="93"/>
      <c r="C8343" s="93"/>
      <c r="D8343" s="93"/>
      <c r="F8343" s="93"/>
      <c r="H8343" s="93"/>
      <c r="J8343" s="93"/>
      <c r="L8343" s="93"/>
      <c r="N8343" s="93"/>
      <c r="P8343" s="93"/>
    </row>
    <row r="8344" spans="2:16">
      <c r="B8344" s="93"/>
      <c r="C8344" s="93"/>
      <c r="D8344" s="93"/>
      <c r="F8344" s="93"/>
      <c r="H8344" s="93"/>
      <c r="J8344" s="93"/>
      <c r="L8344" s="93"/>
      <c r="N8344" s="93"/>
      <c r="P8344" s="93"/>
    </row>
    <row r="8345" spans="2:16">
      <c r="B8345" s="93"/>
      <c r="C8345" s="93"/>
      <c r="D8345" s="93"/>
      <c r="F8345" s="93"/>
      <c r="H8345" s="93"/>
      <c r="J8345" s="93"/>
      <c r="L8345" s="93"/>
      <c r="N8345" s="93"/>
      <c r="P8345" s="93"/>
    </row>
    <row r="8346" spans="2:16">
      <c r="B8346" s="93"/>
      <c r="C8346" s="93"/>
      <c r="D8346" s="93"/>
      <c r="F8346" s="93"/>
      <c r="H8346" s="93"/>
      <c r="J8346" s="93"/>
      <c r="L8346" s="93"/>
      <c r="N8346" s="93"/>
      <c r="P8346" s="93"/>
    </row>
    <row r="8347" spans="2:16">
      <c r="B8347" s="93"/>
      <c r="C8347" s="93"/>
      <c r="D8347" s="93"/>
      <c r="F8347" s="93"/>
      <c r="H8347" s="93"/>
      <c r="J8347" s="93"/>
      <c r="L8347" s="93"/>
      <c r="N8347" s="93"/>
      <c r="P8347" s="93"/>
    </row>
    <row r="8348" spans="2:16">
      <c r="B8348" s="93"/>
      <c r="C8348" s="93"/>
      <c r="D8348" s="93"/>
      <c r="F8348" s="93"/>
      <c r="H8348" s="93"/>
      <c r="J8348" s="93"/>
      <c r="L8348" s="93"/>
      <c r="N8348" s="93"/>
      <c r="P8348" s="93"/>
    </row>
    <row r="8349" spans="2:16">
      <c r="B8349" s="93"/>
      <c r="C8349" s="93"/>
      <c r="D8349" s="93"/>
      <c r="F8349" s="93"/>
      <c r="H8349" s="93"/>
      <c r="J8349" s="93"/>
      <c r="L8349" s="93"/>
      <c r="N8349" s="93"/>
      <c r="P8349" s="93"/>
    </row>
    <row r="8350" spans="2:16">
      <c r="B8350" s="93"/>
      <c r="C8350" s="93"/>
      <c r="D8350" s="93"/>
      <c r="F8350" s="93"/>
      <c r="H8350" s="93"/>
      <c r="J8350" s="93"/>
      <c r="L8350" s="93"/>
      <c r="N8350" s="93"/>
      <c r="P8350" s="93"/>
    </row>
    <row r="8351" spans="2:16">
      <c r="B8351" s="93"/>
      <c r="C8351" s="93"/>
      <c r="D8351" s="93"/>
      <c r="F8351" s="93"/>
      <c r="H8351" s="93"/>
      <c r="J8351" s="93"/>
      <c r="L8351" s="93"/>
      <c r="N8351" s="93"/>
      <c r="P8351" s="93"/>
    </row>
    <row r="8352" spans="2:16">
      <c r="B8352" s="93"/>
      <c r="C8352" s="93"/>
      <c r="D8352" s="93"/>
      <c r="F8352" s="93"/>
      <c r="H8352" s="93"/>
      <c r="J8352" s="93"/>
      <c r="L8352" s="93"/>
      <c r="N8352" s="93"/>
      <c r="P8352" s="93"/>
    </row>
    <row r="8353" spans="2:16">
      <c r="B8353" s="93"/>
      <c r="C8353" s="93"/>
      <c r="D8353" s="93"/>
      <c r="F8353" s="93"/>
      <c r="H8353" s="93"/>
      <c r="J8353" s="93"/>
      <c r="L8353" s="93"/>
      <c r="N8353" s="93"/>
      <c r="P8353" s="93"/>
    </row>
    <row r="8354" spans="2:16">
      <c r="B8354" s="93"/>
      <c r="C8354" s="93"/>
      <c r="D8354" s="93"/>
      <c r="F8354" s="93"/>
      <c r="H8354" s="93"/>
      <c r="J8354" s="93"/>
      <c r="L8354" s="93"/>
      <c r="N8354" s="93"/>
      <c r="P8354" s="93"/>
    </row>
    <row r="8355" spans="2:16">
      <c r="B8355" s="93"/>
      <c r="C8355" s="93"/>
      <c r="D8355" s="93"/>
      <c r="F8355" s="93"/>
      <c r="H8355" s="93"/>
      <c r="J8355" s="93"/>
      <c r="L8355" s="93"/>
      <c r="N8355" s="93"/>
      <c r="P8355" s="93"/>
    </row>
    <row r="8356" spans="2:16">
      <c r="B8356" s="93"/>
      <c r="C8356" s="93"/>
      <c r="D8356" s="93"/>
      <c r="F8356" s="93"/>
      <c r="H8356" s="93"/>
      <c r="J8356" s="93"/>
      <c r="L8356" s="93"/>
      <c r="N8356" s="93"/>
      <c r="P8356" s="93"/>
    </row>
    <row r="8357" spans="2:16">
      <c r="B8357" s="93"/>
      <c r="C8357" s="93"/>
      <c r="D8357" s="93"/>
      <c r="F8357" s="93"/>
      <c r="H8357" s="93"/>
      <c r="J8357" s="93"/>
      <c r="L8357" s="93"/>
      <c r="N8357" s="93"/>
      <c r="P8357" s="93"/>
    </row>
    <row r="8358" spans="2:16">
      <c r="B8358" s="93"/>
      <c r="C8358" s="93"/>
      <c r="D8358" s="93"/>
      <c r="F8358" s="93"/>
      <c r="H8358" s="93"/>
      <c r="J8358" s="93"/>
      <c r="L8358" s="93"/>
      <c r="N8358" s="93"/>
      <c r="P8358" s="93"/>
    </row>
    <row r="8359" spans="2:16">
      <c r="B8359" s="93"/>
      <c r="C8359" s="93"/>
      <c r="D8359" s="93"/>
      <c r="F8359" s="93"/>
      <c r="H8359" s="93"/>
      <c r="J8359" s="93"/>
      <c r="L8359" s="93"/>
      <c r="N8359" s="93"/>
      <c r="P8359" s="93"/>
    </row>
    <row r="8360" spans="2:16">
      <c r="B8360" s="93"/>
      <c r="C8360" s="93"/>
      <c r="D8360" s="93"/>
      <c r="F8360" s="93"/>
      <c r="H8360" s="93"/>
      <c r="J8360" s="93"/>
      <c r="L8360" s="93"/>
      <c r="N8360" s="93"/>
      <c r="P8360" s="93"/>
    </row>
    <row r="8361" spans="2:16">
      <c r="B8361" s="93"/>
      <c r="C8361" s="93"/>
      <c r="D8361" s="93"/>
      <c r="F8361" s="93"/>
      <c r="H8361" s="93"/>
      <c r="J8361" s="93"/>
      <c r="L8361" s="93"/>
      <c r="N8361" s="93"/>
      <c r="P8361" s="93"/>
    </row>
    <row r="8362" spans="2:16">
      <c r="B8362" s="93"/>
      <c r="C8362" s="93"/>
      <c r="D8362" s="93"/>
      <c r="F8362" s="93"/>
      <c r="H8362" s="93"/>
      <c r="J8362" s="93"/>
      <c r="L8362" s="93"/>
      <c r="N8362" s="93"/>
      <c r="P8362" s="93"/>
    </row>
    <row r="8363" spans="2:16">
      <c r="B8363" s="93"/>
      <c r="C8363" s="93"/>
      <c r="D8363" s="93"/>
      <c r="F8363" s="93"/>
      <c r="H8363" s="93"/>
      <c r="J8363" s="93"/>
      <c r="L8363" s="93"/>
      <c r="N8363" s="93"/>
      <c r="P8363" s="93"/>
    </row>
    <row r="8364" spans="2:16">
      <c r="B8364" s="93"/>
      <c r="C8364" s="93"/>
      <c r="D8364" s="93"/>
      <c r="F8364" s="93"/>
      <c r="H8364" s="93"/>
      <c r="J8364" s="93"/>
      <c r="L8364" s="93"/>
      <c r="N8364" s="93"/>
      <c r="P8364" s="93"/>
    </row>
    <row r="8365" spans="2:16">
      <c r="B8365" s="93"/>
      <c r="C8365" s="93"/>
      <c r="D8365" s="93"/>
      <c r="F8365" s="93"/>
      <c r="H8365" s="93"/>
      <c r="J8365" s="93"/>
      <c r="L8365" s="93"/>
      <c r="N8365" s="93"/>
      <c r="P8365" s="93"/>
    </row>
    <row r="8366" spans="2:16">
      <c r="B8366" s="93"/>
      <c r="C8366" s="93"/>
      <c r="D8366" s="93"/>
      <c r="F8366" s="93"/>
      <c r="H8366" s="93"/>
      <c r="J8366" s="93"/>
      <c r="L8366" s="93"/>
      <c r="N8366" s="93"/>
      <c r="P8366" s="93"/>
    </row>
    <row r="8367" spans="2:16">
      <c r="B8367" s="93"/>
      <c r="C8367" s="93"/>
      <c r="D8367" s="93"/>
      <c r="F8367" s="93"/>
      <c r="H8367" s="93"/>
      <c r="J8367" s="93"/>
      <c r="L8367" s="93"/>
      <c r="N8367" s="93"/>
      <c r="P8367" s="93"/>
    </row>
    <row r="8368" spans="2:16">
      <c r="B8368" s="93"/>
      <c r="C8368" s="93"/>
      <c r="D8368" s="93"/>
      <c r="F8368" s="93"/>
      <c r="H8368" s="93"/>
      <c r="J8368" s="93"/>
      <c r="L8368" s="93"/>
      <c r="N8368" s="93"/>
      <c r="P8368" s="93"/>
    </row>
    <row r="8369" spans="2:16">
      <c r="B8369" s="93"/>
      <c r="C8369" s="93"/>
      <c r="D8369" s="93"/>
      <c r="F8369" s="93"/>
      <c r="H8369" s="93"/>
      <c r="J8369" s="93"/>
      <c r="L8369" s="93"/>
      <c r="N8369" s="93"/>
      <c r="P8369" s="93"/>
    </row>
    <row r="8370" spans="2:16">
      <c r="B8370" s="93"/>
      <c r="C8370" s="93"/>
      <c r="D8370" s="93"/>
      <c r="F8370" s="93"/>
      <c r="H8370" s="93"/>
      <c r="J8370" s="93"/>
      <c r="L8370" s="93"/>
      <c r="N8370" s="93"/>
      <c r="P8370" s="93"/>
    </row>
    <row r="8371" spans="2:16">
      <c r="B8371" s="93"/>
      <c r="C8371" s="93"/>
      <c r="D8371" s="93"/>
      <c r="F8371" s="93"/>
      <c r="H8371" s="93"/>
      <c r="J8371" s="93"/>
      <c r="L8371" s="93"/>
      <c r="N8371" s="93"/>
      <c r="P8371" s="93"/>
    </row>
    <row r="8372" spans="2:16">
      <c r="B8372" s="93"/>
      <c r="C8372" s="93"/>
      <c r="D8372" s="93"/>
      <c r="F8372" s="93"/>
      <c r="H8372" s="93"/>
      <c r="J8372" s="93"/>
      <c r="L8372" s="93"/>
      <c r="N8372" s="93"/>
      <c r="P8372" s="93"/>
    </row>
    <row r="8373" spans="2:16">
      <c r="B8373" s="93"/>
      <c r="C8373" s="93"/>
      <c r="D8373" s="93"/>
      <c r="F8373" s="93"/>
      <c r="H8373" s="93"/>
      <c r="J8373" s="93"/>
      <c r="L8373" s="93"/>
      <c r="N8373" s="93"/>
      <c r="P8373" s="93"/>
    </row>
    <row r="8374" spans="2:16">
      <c r="B8374" s="93"/>
      <c r="C8374" s="93"/>
      <c r="D8374" s="93"/>
      <c r="F8374" s="93"/>
      <c r="H8374" s="93"/>
      <c r="J8374" s="93"/>
      <c r="L8374" s="93"/>
      <c r="N8374" s="93"/>
      <c r="P8374" s="93"/>
    </row>
    <row r="8375" spans="2:16">
      <c r="B8375" s="93"/>
      <c r="C8375" s="93"/>
      <c r="D8375" s="93"/>
      <c r="F8375" s="93"/>
      <c r="H8375" s="93"/>
      <c r="J8375" s="93"/>
      <c r="L8375" s="93"/>
      <c r="N8375" s="93"/>
      <c r="P8375" s="93"/>
    </row>
    <row r="8376" spans="2:16">
      <c r="B8376" s="93"/>
      <c r="C8376" s="93"/>
      <c r="D8376" s="93"/>
      <c r="F8376" s="93"/>
      <c r="H8376" s="93"/>
      <c r="J8376" s="93"/>
      <c r="L8376" s="93"/>
      <c r="N8376" s="93"/>
      <c r="P8376" s="93"/>
    </row>
    <row r="8377" spans="2:16">
      <c r="B8377" s="93"/>
      <c r="C8377" s="93"/>
      <c r="D8377" s="93"/>
      <c r="F8377" s="93"/>
      <c r="H8377" s="93"/>
      <c r="J8377" s="93"/>
      <c r="L8377" s="93"/>
      <c r="N8377" s="93"/>
      <c r="P8377" s="93"/>
    </row>
    <row r="8378" spans="2:16">
      <c r="B8378" s="93"/>
      <c r="C8378" s="93"/>
      <c r="D8378" s="93"/>
      <c r="F8378" s="93"/>
      <c r="H8378" s="93"/>
      <c r="J8378" s="93"/>
      <c r="L8378" s="93"/>
      <c r="N8378" s="93"/>
      <c r="P8378" s="93"/>
    </row>
    <row r="8379" spans="2:16">
      <c r="B8379" s="93"/>
      <c r="C8379" s="93"/>
      <c r="D8379" s="93"/>
      <c r="F8379" s="93"/>
      <c r="H8379" s="93"/>
      <c r="J8379" s="93"/>
      <c r="L8379" s="93"/>
      <c r="N8379" s="93"/>
      <c r="P8379" s="93"/>
    </row>
    <row r="8380" spans="2:16">
      <c r="B8380" s="93"/>
      <c r="C8380" s="93"/>
      <c r="D8380" s="93"/>
      <c r="F8380" s="93"/>
      <c r="H8380" s="93"/>
      <c r="J8380" s="93"/>
      <c r="L8380" s="93"/>
      <c r="N8380" s="93"/>
      <c r="P8380" s="93"/>
    </row>
    <row r="8381" spans="2:16">
      <c r="B8381" s="93"/>
      <c r="C8381" s="93"/>
      <c r="D8381" s="93"/>
      <c r="F8381" s="93"/>
      <c r="H8381" s="93"/>
      <c r="J8381" s="93"/>
      <c r="L8381" s="93"/>
      <c r="N8381" s="93"/>
      <c r="P8381" s="93"/>
    </row>
    <row r="8382" spans="2:16">
      <c r="B8382" s="93"/>
      <c r="C8382" s="93"/>
      <c r="D8382" s="93"/>
      <c r="F8382" s="93"/>
      <c r="H8382" s="93"/>
      <c r="J8382" s="93"/>
      <c r="L8382" s="93"/>
      <c r="N8382" s="93"/>
      <c r="P8382" s="93"/>
    </row>
    <row r="8383" spans="2:16">
      <c r="B8383" s="93"/>
      <c r="C8383" s="93"/>
      <c r="D8383" s="93"/>
      <c r="F8383" s="93"/>
      <c r="H8383" s="93"/>
      <c r="J8383" s="93"/>
      <c r="L8383" s="93"/>
      <c r="N8383" s="93"/>
      <c r="P8383" s="93"/>
    </row>
    <row r="8384" spans="2:16">
      <c r="B8384" s="93"/>
      <c r="C8384" s="93"/>
      <c r="D8384" s="93"/>
      <c r="F8384" s="93"/>
      <c r="H8384" s="93"/>
      <c r="J8384" s="93"/>
      <c r="L8384" s="93"/>
      <c r="N8384" s="93"/>
      <c r="P8384" s="93"/>
    </row>
    <row r="8385" spans="2:16">
      <c r="B8385" s="93"/>
      <c r="C8385" s="93"/>
      <c r="D8385" s="93"/>
      <c r="F8385" s="93"/>
      <c r="H8385" s="93"/>
      <c r="J8385" s="93"/>
      <c r="L8385" s="93"/>
      <c r="N8385" s="93"/>
      <c r="P8385" s="93"/>
    </row>
    <row r="8386" spans="2:16">
      <c r="B8386" s="93"/>
      <c r="C8386" s="93"/>
      <c r="D8386" s="93"/>
      <c r="F8386" s="93"/>
      <c r="H8386" s="93"/>
      <c r="J8386" s="93"/>
      <c r="L8386" s="93"/>
      <c r="N8386" s="93"/>
      <c r="P8386" s="93"/>
    </row>
    <row r="8387" spans="2:16">
      <c r="B8387" s="93"/>
      <c r="C8387" s="93"/>
      <c r="D8387" s="93"/>
      <c r="F8387" s="93"/>
      <c r="H8387" s="93"/>
      <c r="J8387" s="93"/>
      <c r="L8387" s="93"/>
      <c r="N8387" s="93"/>
      <c r="P8387" s="93"/>
    </row>
    <row r="8388" spans="2:16">
      <c r="B8388" s="93"/>
      <c r="C8388" s="93"/>
      <c r="D8388" s="93"/>
      <c r="F8388" s="93"/>
      <c r="H8388" s="93"/>
      <c r="J8388" s="93"/>
      <c r="L8388" s="93"/>
      <c r="N8388" s="93"/>
      <c r="P8388" s="93"/>
    </row>
    <row r="8389" spans="2:16">
      <c r="B8389" s="93"/>
      <c r="C8389" s="93"/>
      <c r="D8389" s="93"/>
      <c r="F8389" s="93"/>
      <c r="H8389" s="93"/>
      <c r="J8389" s="93"/>
      <c r="L8389" s="93"/>
      <c r="N8389" s="93"/>
      <c r="P8389" s="93"/>
    </row>
    <row r="8390" spans="2:16">
      <c r="B8390" s="93"/>
      <c r="C8390" s="93"/>
      <c r="D8390" s="93"/>
      <c r="F8390" s="93"/>
      <c r="H8390" s="93"/>
      <c r="J8390" s="93"/>
      <c r="L8390" s="93"/>
      <c r="N8390" s="93"/>
      <c r="P8390" s="93"/>
    </row>
    <row r="8391" spans="2:16">
      <c r="B8391" s="93"/>
      <c r="C8391" s="93"/>
      <c r="D8391" s="93"/>
      <c r="F8391" s="93"/>
      <c r="H8391" s="93"/>
      <c r="J8391" s="93"/>
      <c r="L8391" s="93"/>
      <c r="N8391" s="93"/>
      <c r="P8391" s="93"/>
    </row>
    <row r="8392" spans="2:16">
      <c r="B8392" s="93"/>
      <c r="C8392" s="93"/>
      <c r="D8392" s="93"/>
      <c r="F8392" s="93"/>
      <c r="H8392" s="93"/>
      <c r="J8392" s="93"/>
      <c r="L8392" s="93"/>
      <c r="N8392" s="93"/>
      <c r="P8392" s="93"/>
    </row>
    <row r="8393" spans="2:16">
      <c r="B8393" s="93"/>
      <c r="C8393" s="93"/>
      <c r="D8393" s="93"/>
      <c r="F8393" s="93"/>
      <c r="H8393" s="93"/>
      <c r="J8393" s="93"/>
      <c r="L8393" s="93"/>
      <c r="N8393" s="93"/>
      <c r="P8393" s="93"/>
    </row>
    <row r="8394" spans="2:16">
      <c r="B8394" s="93"/>
      <c r="C8394" s="93"/>
      <c r="D8394" s="93"/>
      <c r="F8394" s="93"/>
      <c r="H8394" s="93"/>
      <c r="J8394" s="93"/>
      <c r="L8394" s="93"/>
      <c r="N8394" s="93"/>
      <c r="P8394" s="93"/>
    </row>
    <row r="8395" spans="2:16">
      <c r="B8395" s="93"/>
      <c r="C8395" s="93"/>
      <c r="D8395" s="93"/>
      <c r="F8395" s="93"/>
      <c r="H8395" s="93"/>
      <c r="J8395" s="93"/>
      <c r="L8395" s="93"/>
      <c r="N8395" s="93"/>
      <c r="P8395" s="93"/>
    </row>
    <row r="8396" spans="2:16">
      <c r="B8396" s="93"/>
      <c r="C8396" s="93"/>
      <c r="D8396" s="93"/>
      <c r="F8396" s="93"/>
      <c r="H8396" s="93"/>
      <c r="J8396" s="93"/>
      <c r="L8396" s="93"/>
      <c r="N8396" s="93"/>
      <c r="P8396" s="93"/>
    </row>
    <row r="8397" spans="2:16">
      <c r="B8397" s="93"/>
      <c r="C8397" s="93"/>
      <c r="D8397" s="93"/>
      <c r="F8397" s="93"/>
      <c r="H8397" s="93"/>
      <c r="J8397" s="93"/>
      <c r="L8397" s="93"/>
      <c r="N8397" s="93"/>
      <c r="P8397" s="93"/>
    </row>
    <row r="8398" spans="2:16">
      <c r="B8398" s="93"/>
      <c r="C8398" s="93"/>
      <c r="D8398" s="93"/>
      <c r="F8398" s="93"/>
      <c r="H8398" s="93"/>
      <c r="J8398" s="93"/>
      <c r="L8398" s="93"/>
      <c r="N8398" s="93"/>
      <c r="P8398" s="93"/>
    </row>
    <row r="8399" spans="2:16">
      <c r="B8399" s="93"/>
      <c r="C8399" s="93"/>
      <c r="D8399" s="93"/>
      <c r="F8399" s="93"/>
      <c r="H8399" s="93"/>
      <c r="J8399" s="93"/>
      <c r="L8399" s="93"/>
      <c r="N8399" s="93"/>
      <c r="P8399" s="93"/>
    </row>
    <row r="8400" spans="2:16">
      <c r="B8400" s="93"/>
      <c r="C8400" s="93"/>
      <c r="D8400" s="93"/>
      <c r="F8400" s="93"/>
      <c r="H8400" s="93"/>
      <c r="J8400" s="93"/>
      <c r="L8400" s="93"/>
      <c r="N8400" s="93"/>
      <c r="P8400" s="93"/>
    </row>
    <row r="8401" spans="2:16">
      <c r="B8401" s="93"/>
      <c r="C8401" s="93"/>
      <c r="D8401" s="93"/>
      <c r="F8401" s="93"/>
      <c r="H8401" s="93"/>
      <c r="J8401" s="93"/>
      <c r="L8401" s="93"/>
      <c r="N8401" s="93"/>
      <c r="P8401" s="93"/>
    </row>
    <row r="8402" spans="2:16">
      <c r="B8402" s="93"/>
      <c r="C8402" s="93"/>
      <c r="D8402" s="93"/>
      <c r="F8402" s="93"/>
      <c r="H8402" s="93"/>
      <c r="J8402" s="93"/>
      <c r="L8402" s="93"/>
      <c r="N8402" s="93"/>
      <c r="P8402" s="93"/>
    </row>
    <row r="8403" spans="2:16">
      <c r="B8403" s="93"/>
      <c r="C8403" s="93"/>
      <c r="D8403" s="93"/>
      <c r="F8403" s="93"/>
      <c r="H8403" s="93"/>
      <c r="J8403" s="93"/>
      <c r="L8403" s="93"/>
      <c r="N8403" s="93"/>
      <c r="P8403" s="93"/>
    </row>
    <row r="8404" spans="2:16">
      <c r="B8404" s="93"/>
      <c r="C8404" s="93"/>
      <c r="D8404" s="93"/>
      <c r="F8404" s="93"/>
      <c r="H8404" s="93"/>
      <c r="J8404" s="93"/>
      <c r="L8404" s="93"/>
      <c r="N8404" s="93"/>
      <c r="P8404" s="93"/>
    </row>
    <row r="8405" spans="2:16">
      <c r="B8405" s="93"/>
      <c r="C8405" s="93"/>
      <c r="D8405" s="93"/>
      <c r="F8405" s="93"/>
      <c r="H8405" s="93"/>
      <c r="J8405" s="93"/>
      <c r="L8405" s="93"/>
      <c r="N8405" s="93"/>
      <c r="P8405" s="93"/>
    </row>
    <row r="8406" spans="2:16">
      <c r="B8406" s="93"/>
      <c r="C8406" s="93"/>
      <c r="D8406" s="93"/>
      <c r="F8406" s="93"/>
      <c r="H8406" s="93"/>
      <c r="J8406" s="93"/>
      <c r="L8406" s="93"/>
      <c r="N8406" s="93"/>
      <c r="P8406" s="93"/>
    </row>
    <row r="8407" spans="2:16">
      <c r="B8407" s="93"/>
      <c r="C8407" s="93"/>
      <c r="D8407" s="93"/>
      <c r="F8407" s="93"/>
      <c r="H8407" s="93"/>
      <c r="J8407" s="93"/>
      <c r="L8407" s="93"/>
      <c r="N8407" s="93"/>
      <c r="P8407" s="93"/>
    </row>
    <row r="8408" spans="2:16">
      <c r="B8408" s="93"/>
      <c r="C8408" s="93"/>
      <c r="D8408" s="93"/>
      <c r="F8408" s="93"/>
      <c r="H8408" s="93"/>
      <c r="J8408" s="93"/>
      <c r="L8408" s="93"/>
      <c r="N8408" s="93"/>
      <c r="P8408" s="93"/>
    </row>
    <row r="8409" spans="2:16">
      <c r="B8409" s="93"/>
      <c r="C8409" s="93"/>
      <c r="D8409" s="93"/>
      <c r="F8409" s="93"/>
      <c r="H8409" s="93"/>
      <c r="J8409" s="93"/>
      <c r="L8409" s="93"/>
      <c r="N8409" s="93"/>
      <c r="P8409" s="93"/>
    </row>
    <row r="8410" spans="2:16">
      <c r="B8410" s="93"/>
      <c r="C8410" s="93"/>
      <c r="D8410" s="93"/>
      <c r="F8410" s="93"/>
      <c r="H8410" s="93"/>
      <c r="J8410" s="93"/>
      <c r="L8410" s="93"/>
      <c r="N8410" s="93"/>
      <c r="P8410" s="93"/>
    </row>
    <row r="8411" spans="2:16">
      <c r="B8411" s="93"/>
      <c r="C8411" s="93"/>
      <c r="D8411" s="93"/>
      <c r="F8411" s="93"/>
      <c r="H8411" s="93"/>
      <c r="J8411" s="93"/>
      <c r="L8411" s="93"/>
      <c r="N8411" s="93"/>
      <c r="P8411" s="93"/>
    </row>
    <row r="8412" spans="2:16">
      <c r="B8412" s="93"/>
      <c r="C8412" s="93"/>
      <c r="D8412" s="93"/>
      <c r="F8412" s="93"/>
      <c r="H8412" s="93"/>
      <c r="J8412" s="93"/>
      <c r="L8412" s="93"/>
      <c r="N8412" s="93"/>
      <c r="P8412" s="93"/>
    </row>
    <row r="8413" spans="2:16">
      <c r="B8413" s="93"/>
      <c r="C8413" s="93"/>
      <c r="D8413" s="93"/>
      <c r="F8413" s="93"/>
      <c r="H8413" s="93"/>
      <c r="J8413" s="93"/>
      <c r="L8413" s="93"/>
      <c r="N8413" s="93"/>
      <c r="P8413" s="93"/>
    </row>
    <row r="8414" spans="2:16">
      <c r="B8414" s="93"/>
      <c r="C8414" s="93"/>
      <c r="D8414" s="93"/>
      <c r="F8414" s="93"/>
      <c r="H8414" s="93"/>
      <c r="J8414" s="93"/>
      <c r="L8414" s="93"/>
      <c r="N8414" s="93"/>
      <c r="P8414" s="93"/>
    </row>
    <row r="8415" spans="2:16">
      <c r="B8415" s="93"/>
      <c r="C8415" s="93"/>
      <c r="D8415" s="93"/>
      <c r="F8415" s="93"/>
      <c r="H8415" s="93"/>
      <c r="J8415" s="93"/>
      <c r="L8415" s="93"/>
      <c r="N8415" s="93"/>
      <c r="P8415" s="93"/>
    </row>
    <row r="8416" spans="2:16">
      <c r="B8416" s="93"/>
      <c r="C8416" s="93"/>
      <c r="D8416" s="93"/>
      <c r="F8416" s="93"/>
      <c r="H8416" s="93"/>
      <c r="J8416" s="93"/>
      <c r="L8416" s="93"/>
      <c r="N8416" s="93"/>
      <c r="P8416" s="93"/>
    </row>
    <row r="8417" spans="2:16">
      <c r="B8417" s="93"/>
      <c r="C8417" s="93"/>
      <c r="D8417" s="93"/>
      <c r="F8417" s="93"/>
      <c r="H8417" s="93"/>
      <c r="J8417" s="93"/>
      <c r="L8417" s="93"/>
      <c r="N8417" s="93"/>
      <c r="P8417" s="93"/>
    </row>
    <row r="8418" spans="2:16">
      <c r="B8418" s="93"/>
      <c r="C8418" s="93"/>
      <c r="D8418" s="93"/>
      <c r="F8418" s="93"/>
      <c r="H8418" s="93"/>
      <c r="J8418" s="93"/>
      <c r="L8418" s="93"/>
      <c r="N8418" s="93"/>
      <c r="P8418" s="93"/>
    </row>
    <row r="8419" spans="2:16">
      <c r="B8419" s="93"/>
      <c r="C8419" s="93"/>
      <c r="D8419" s="93"/>
      <c r="F8419" s="93"/>
      <c r="H8419" s="93"/>
      <c r="J8419" s="93"/>
      <c r="L8419" s="93"/>
      <c r="N8419" s="93"/>
      <c r="P8419" s="93"/>
    </row>
    <row r="8420" spans="2:16">
      <c r="B8420" s="93"/>
      <c r="C8420" s="93"/>
      <c r="D8420" s="93"/>
      <c r="F8420" s="93"/>
      <c r="H8420" s="93"/>
      <c r="J8420" s="93"/>
      <c r="L8420" s="93"/>
      <c r="N8420" s="93"/>
      <c r="P8420" s="93"/>
    </row>
    <row r="8421" spans="2:16">
      <c r="B8421" s="93"/>
      <c r="C8421" s="93"/>
      <c r="D8421" s="93"/>
      <c r="F8421" s="93"/>
      <c r="H8421" s="93"/>
      <c r="J8421" s="93"/>
      <c r="L8421" s="93"/>
      <c r="N8421" s="93"/>
      <c r="P8421" s="93"/>
    </row>
    <row r="8422" spans="2:16">
      <c r="B8422" s="93"/>
      <c r="C8422" s="93"/>
      <c r="D8422" s="93"/>
      <c r="F8422" s="93"/>
      <c r="H8422" s="93"/>
      <c r="J8422" s="93"/>
      <c r="L8422" s="93"/>
      <c r="N8422" s="93"/>
      <c r="P8422" s="93"/>
    </row>
    <row r="8423" spans="2:16">
      <c r="B8423" s="93"/>
      <c r="C8423" s="93"/>
      <c r="D8423" s="93"/>
      <c r="F8423" s="93"/>
      <c r="H8423" s="93"/>
      <c r="J8423" s="93"/>
      <c r="L8423" s="93"/>
      <c r="N8423" s="93"/>
      <c r="P8423" s="93"/>
    </row>
    <row r="8424" spans="2:16">
      <c r="B8424" s="93"/>
      <c r="C8424" s="93"/>
      <c r="D8424" s="93"/>
      <c r="F8424" s="93"/>
      <c r="H8424" s="93"/>
      <c r="J8424" s="93"/>
      <c r="L8424" s="93"/>
      <c r="N8424" s="93"/>
      <c r="P8424" s="93"/>
    </row>
    <row r="8425" spans="2:16">
      <c r="B8425" s="93"/>
      <c r="C8425" s="93"/>
      <c r="D8425" s="93"/>
      <c r="F8425" s="93"/>
      <c r="H8425" s="93"/>
      <c r="J8425" s="93"/>
      <c r="L8425" s="93"/>
      <c r="N8425" s="93"/>
      <c r="P8425" s="93"/>
    </row>
    <row r="8426" spans="2:16">
      <c r="B8426" s="93"/>
      <c r="C8426" s="93"/>
      <c r="D8426" s="93"/>
      <c r="F8426" s="93"/>
      <c r="H8426" s="93"/>
      <c r="J8426" s="93"/>
      <c r="L8426" s="93"/>
      <c r="N8426" s="93"/>
      <c r="P8426" s="93"/>
    </row>
    <row r="8427" spans="2:16">
      <c r="B8427" s="93"/>
      <c r="C8427" s="93"/>
      <c r="D8427" s="93"/>
      <c r="F8427" s="93"/>
      <c r="H8427" s="93"/>
      <c r="J8427" s="93"/>
      <c r="L8427" s="93"/>
      <c r="N8427" s="93"/>
      <c r="P8427" s="93"/>
    </row>
    <row r="8428" spans="2:16">
      <c r="B8428" s="93"/>
      <c r="C8428" s="93"/>
      <c r="D8428" s="93"/>
      <c r="F8428" s="93"/>
      <c r="H8428" s="93"/>
      <c r="J8428" s="93"/>
      <c r="L8428" s="93"/>
      <c r="N8428" s="93"/>
      <c r="P8428" s="93"/>
    </row>
    <row r="8429" spans="2:16">
      <c r="B8429" s="93"/>
      <c r="C8429" s="93"/>
      <c r="D8429" s="93"/>
      <c r="F8429" s="93"/>
      <c r="H8429" s="93"/>
      <c r="J8429" s="93"/>
      <c r="L8429" s="93"/>
      <c r="N8429" s="93"/>
      <c r="P8429" s="93"/>
    </row>
    <row r="8430" spans="2:16">
      <c r="B8430" s="93"/>
      <c r="C8430" s="93"/>
      <c r="D8430" s="93"/>
      <c r="F8430" s="93"/>
      <c r="H8430" s="93"/>
      <c r="J8430" s="93"/>
      <c r="L8430" s="93"/>
      <c r="N8430" s="93"/>
      <c r="P8430" s="93"/>
    </row>
    <row r="8431" spans="2:16">
      <c r="B8431" s="93"/>
      <c r="C8431" s="93"/>
      <c r="D8431" s="93"/>
      <c r="F8431" s="93"/>
      <c r="H8431" s="93"/>
      <c r="J8431" s="93"/>
      <c r="L8431" s="93"/>
      <c r="N8431" s="93"/>
      <c r="P8431" s="93"/>
    </row>
    <row r="8432" spans="2:16">
      <c r="B8432" s="93"/>
      <c r="C8432" s="93"/>
      <c r="D8432" s="93"/>
      <c r="F8432" s="93"/>
      <c r="H8432" s="93"/>
      <c r="J8432" s="93"/>
      <c r="L8432" s="93"/>
      <c r="N8432" s="93"/>
      <c r="P8432" s="93"/>
    </row>
    <row r="8433" spans="2:16">
      <c r="B8433" s="93"/>
      <c r="C8433" s="93"/>
      <c r="D8433" s="93"/>
      <c r="F8433" s="93"/>
      <c r="H8433" s="93"/>
      <c r="J8433" s="93"/>
      <c r="L8433" s="93"/>
      <c r="N8433" s="93"/>
      <c r="P8433" s="93"/>
    </row>
    <row r="8434" spans="2:16">
      <c r="B8434" s="93"/>
      <c r="C8434" s="93"/>
      <c r="D8434" s="93"/>
      <c r="F8434" s="93"/>
      <c r="H8434" s="93"/>
      <c r="J8434" s="93"/>
      <c r="L8434" s="93"/>
      <c r="N8434" s="93"/>
      <c r="P8434" s="93"/>
    </row>
    <row r="8435" spans="2:16">
      <c r="B8435" s="93"/>
      <c r="C8435" s="93"/>
      <c r="D8435" s="93"/>
      <c r="F8435" s="93"/>
      <c r="H8435" s="93"/>
      <c r="J8435" s="93"/>
      <c r="L8435" s="93"/>
      <c r="N8435" s="93"/>
      <c r="P8435" s="93"/>
    </row>
    <row r="8436" spans="2:16">
      <c r="B8436" s="93"/>
      <c r="C8436" s="93"/>
      <c r="D8436" s="93"/>
      <c r="F8436" s="93"/>
      <c r="H8436" s="93"/>
      <c r="J8436" s="93"/>
      <c r="L8436" s="93"/>
      <c r="N8436" s="93"/>
      <c r="P8436" s="93"/>
    </row>
    <row r="8437" spans="2:16">
      <c r="B8437" s="93"/>
      <c r="C8437" s="93"/>
      <c r="D8437" s="93"/>
      <c r="F8437" s="93"/>
      <c r="H8437" s="93"/>
      <c r="J8437" s="93"/>
      <c r="L8437" s="93"/>
      <c r="N8437" s="93"/>
      <c r="P8437" s="93"/>
    </row>
    <row r="8438" spans="2:16">
      <c r="B8438" s="93"/>
      <c r="C8438" s="93"/>
      <c r="D8438" s="93"/>
      <c r="F8438" s="93"/>
      <c r="H8438" s="93"/>
      <c r="J8438" s="93"/>
      <c r="L8438" s="93"/>
      <c r="N8438" s="93"/>
      <c r="P8438" s="93"/>
    </row>
    <row r="8439" spans="2:16">
      <c r="B8439" s="93"/>
      <c r="C8439" s="93"/>
      <c r="D8439" s="93"/>
      <c r="F8439" s="93"/>
      <c r="H8439" s="93"/>
      <c r="J8439" s="93"/>
      <c r="L8439" s="93"/>
      <c r="N8439" s="93"/>
      <c r="P8439" s="93"/>
    </row>
    <row r="8440" spans="2:16">
      <c r="B8440" s="93"/>
      <c r="C8440" s="93"/>
      <c r="D8440" s="93"/>
      <c r="F8440" s="93"/>
      <c r="H8440" s="93"/>
      <c r="J8440" s="93"/>
      <c r="L8440" s="93"/>
      <c r="N8440" s="93"/>
      <c r="P8440" s="93"/>
    </row>
    <row r="8441" spans="2:16">
      <c r="B8441" s="93"/>
      <c r="C8441" s="93"/>
      <c r="D8441" s="93"/>
      <c r="F8441" s="93"/>
      <c r="H8441" s="93"/>
      <c r="J8441" s="93"/>
      <c r="L8441" s="93"/>
      <c r="N8441" s="93"/>
      <c r="P8441" s="93"/>
    </row>
    <row r="8442" spans="2:16">
      <c r="B8442" s="93"/>
      <c r="C8442" s="93"/>
      <c r="D8442" s="93"/>
      <c r="F8442" s="93"/>
      <c r="H8442" s="93"/>
      <c r="J8442" s="93"/>
      <c r="L8442" s="93"/>
      <c r="N8442" s="93"/>
      <c r="P8442" s="93"/>
    </row>
    <row r="8443" spans="2:16">
      <c r="B8443" s="93"/>
      <c r="C8443" s="93"/>
      <c r="D8443" s="93"/>
      <c r="F8443" s="93"/>
      <c r="H8443" s="93"/>
      <c r="J8443" s="93"/>
      <c r="L8443" s="93"/>
      <c r="N8443" s="93"/>
      <c r="P8443" s="93"/>
    </row>
    <row r="8444" spans="2:16">
      <c r="B8444" s="93"/>
      <c r="C8444" s="93"/>
      <c r="D8444" s="93"/>
      <c r="F8444" s="93"/>
      <c r="H8444" s="93"/>
      <c r="J8444" s="93"/>
      <c r="L8444" s="93"/>
      <c r="N8444" s="93"/>
      <c r="P8444" s="93"/>
    </row>
    <row r="8445" spans="2:16">
      <c r="B8445" s="93"/>
      <c r="C8445" s="93"/>
      <c r="D8445" s="93"/>
      <c r="F8445" s="93"/>
      <c r="H8445" s="93"/>
      <c r="J8445" s="93"/>
      <c r="L8445" s="93"/>
      <c r="N8445" s="93"/>
      <c r="P8445" s="93"/>
    </row>
    <row r="8446" spans="2:16">
      <c r="B8446" s="93"/>
      <c r="C8446" s="93"/>
      <c r="D8446" s="93"/>
      <c r="F8446" s="93"/>
      <c r="H8446" s="93"/>
      <c r="J8446" s="93"/>
      <c r="L8446" s="93"/>
      <c r="N8446" s="93"/>
      <c r="P8446" s="93"/>
    </row>
    <row r="8447" spans="2:16">
      <c r="B8447" s="93"/>
      <c r="C8447" s="93"/>
      <c r="D8447" s="93"/>
      <c r="F8447" s="93"/>
      <c r="H8447" s="93"/>
      <c r="J8447" s="93"/>
      <c r="L8447" s="93"/>
      <c r="N8447" s="93"/>
      <c r="P8447" s="93"/>
    </row>
    <row r="8448" spans="2:16">
      <c r="B8448" s="93"/>
      <c r="C8448" s="93"/>
      <c r="D8448" s="93"/>
      <c r="F8448" s="93"/>
      <c r="H8448" s="93"/>
      <c r="J8448" s="93"/>
      <c r="L8448" s="93"/>
      <c r="N8448" s="93"/>
      <c r="P8448" s="93"/>
    </row>
    <row r="8449" spans="2:16">
      <c r="B8449" s="93"/>
      <c r="C8449" s="93"/>
      <c r="D8449" s="93"/>
      <c r="F8449" s="93"/>
      <c r="H8449" s="93"/>
      <c r="J8449" s="93"/>
      <c r="L8449" s="93"/>
      <c r="N8449" s="93"/>
      <c r="P8449" s="93"/>
    </row>
    <row r="8450" spans="2:16">
      <c r="B8450" s="93"/>
      <c r="C8450" s="93"/>
      <c r="D8450" s="93"/>
      <c r="F8450" s="93"/>
      <c r="H8450" s="93"/>
      <c r="J8450" s="93"/>
      <c r="L8450" s="93"/>
      <c r="N8450" s="93"/>
      <c r="P8450" s="93"/>
    </row>
    <row r="8451" spans="2:16">
      <c r="B8451" s="93"/>
      <c r="C8451" s="93"/>
      <c r="D8451" s="93"/>
      <c r="F8451" s="93"/>
      <c r="H8451" s="93"/>
      <c r="J8451" s="93"/>
      <c r="L8451" s="93"/>
      <c r="N8451" s="93"/>
      <c r="P8451" s="93"/>
    </row>
    <row r="8452" spans="2:16">
      <c r="B8452" s="93"/>
      <c r="C8452" s="93"/>
      <c r="D8452" s="93"/>
      <c r="F8452" s="93"/>
      <c r="H8452" s="93"/>
      <c r="J8452" s="93"/>
      <c r="L8452" s="93"/>
      <c r="N8452" s="93"/>
      <c r="P8452" s="93"/>
    </row>
    <row r="8453" spans="2:16">
      <c r="B8453" s="93"/>
      <c r="C8453" s="93"/>
      <c r="D8453" s="93"/>
      <c r="F8453" s="93"/>
      <c r="H8453" s="93"/>
      <c r="J8453" s="93"/>
      <c r="L8453" s="93"/>
      <c r="N8453" s="93"/>
      <c r="P8453" s="93"/>
    </row>
    <row r="8454" spans="2:16">
      <c r="B8454" s="93"/>
      <c r="C8454" s="93"/>
      <c r="D8454" s="93"/>
      <c r="F8454" s="93"/>
      <c r="H8454" s="93"/>
      <c r="J8454" s="93"/>
      <c r="L8454" s="93"/>
      <c r="N8454" s="93"/>
      <c r="P8454" s="93"/>
    </row>
    <row r="8455" spans="2:16">
      <c r="B8455" s="93"/>
      <c r="C8455" s="93"/>
      <c r="D8455" s="93"/>
      <c r="F8455" s="93"/>
      <c r="H8455" s="93"/>
      <c r="J8455" s="93"/>
      <c r="L8455" s="93"/>
      <c r="N8455" s="93"/>
      <c r="P8455" s="93"/>
    </row>
    <row r="8456" spans="2:16">
      <c r="B8456" s="93"/>
      <c r="C8456" s="93"/>
      <c r="D8456" s="93"/>
      <c r="F8456" s="93"/>
      <c r="H8456" s="93"/>
      <c r="J8456" s="93"/>
      <c r="L8456" s="93"/>
      <c r="N8456" s="93"/>
      <c r="P8456" s="93"/>
    </row>
    <row r="8457" spans="2:16">
      <c r="B8457" s="93"/>
      <c r="C8457" s="93"/>
      <c r="D8457" s="93"/>
      <c r="F8457" s="93"/>
      <c r="H8457" s="93"/>
      <c r="J8457" s="93"/>
      <c r="L8457" s="93"/>
      <c r="N8457" s="93"/>
      <c r="P8457" s="93"/>
    </row>
    <row r="8458" spans="2:16">
      <c r="B8458" s="93"/>
      <c r="C8458" s="93"/>
      <c r="D8458" s="93"/>
      <c r="F8458" s="93"/>
      <c r="H8458" s="93"/>
      <c r="J8458" s="93"/>
      <c r="L8458" s="93"/>
      <c r="N8458" s="93"/>
      <c r="P8458" s="93"/>
    </row>
    <row r="8459" spans="2:16">
      <c r="B8459" s="93"/>
      <c r="C8459" s="93"/>
      <c r="D8459" s="93"/>
      <c r="F8459" s="93"/>
      <c r="H8459" s="93"/>
      <c r="J8459" s="93"/>
      <c r="L8459" s="93"/>
      <c r="N8459" s="93"/>
      <c r="P8459" s="93"/>
    </row>
    <row r="8460" spans="2:16">
      <c r="B8460" s="93"/>
      <c r="C8460" s="93"/>
      <c r="D8460" s="93"/>
      <c r="F8460" s="93"/>
      <c r="H8460" s="93"/>
      <c r="J8460" s="93"/>
      <c r="L8460" s="93"/>
      <c r="N8460" s="93"/>
      <c r="P8460" s="93"/>
    </row>
    <row r="8461" spans="2:16">
      <c r="B8461" s="93"/>
      <c r="C8461" s="93"/>
      <c r="D8461" s="93"/>
      <c r="F8461" s="93"/>
      <c r="H8461" s="93"/>
      <c r="J8461" s="93"/>
      <c r="L8461" s="93"/>
      <c r="N8461" s="93"/>
      <c r="P8461" s="93"/>
    </row>
    <row r="8462" spans="2:16">
      <c r="B8462" s="93"/>
      <c r="C8462" s="93"/>
      <c r="D8462" s="93"/>
      <c r="F8462" s="93"/>
      <c r="H8462" s="93"/>
      <c r="J8462" s="93"/>
      <c r="L8462" s="93"/>
      <c r="N8462" s="93"/>
      <c r="P8462" s="93"/>
    </row>
    <row r="8463" spans="2:16">
      <c r="B8463" s="93"/>
      <c r="C8463" s="93"/>
      <c r="D8463" s="93"/>
      <c r="F8463" s="93"/>
      <c r="H8463" s="93"/>
      <c r="J8463" s="93"/>
      <c r="L8463" s="93"/>
      <c r="N8463" s="93"/>
      <c r="P8463" s="93"/>
    </row>
    <row r="8464" spans="2:16">
      <c r="B8464" s="93"/>
      <c r="C8464" s="93"/>
      <c r="D8464" s="93"/>
      <c r="F8464" s="93"/>
      <c r="H8464" s="93"/>
      <c r="J8464" s="93"/>
      <c r="L8464" s="93"/>
      <c r="N8464" s="93"/>
      <c r="P8464" s="93"/>
    </row>
    <row r="8465" spans="2:16">
      <c r="B8465" s="93"/>
      <c r="C8465" s="93"/>
      <c r="D8465" s="93"/>
      <c r="F8465" s="93"/>
      <c r="H8465" s="93"/>
      <c r="J8465" s="93"/>
      <c r="L8465" s="93"/>
      <c r="N8465" s="93"/>
      <c r="P8465" s="93"/>
    </row>
    <row r="8466" spans="2:16">
      <c r="B8466" s="93"/>
      <c r="C8466" s="93"/>
      <c r="D8466" s="93"/>
      <c r="F8466" s="93"/>
      <c r="H8466" s="93"/>
      <c r="J8466" s="93"/>
      <c r="L8466" s="93"/>
      <c r="N8466" s="93"/>
      <c r="P8466" s="93"/>
    </row>
    <row r="8467" spans="2:16">
      <c r="B8467" s="93"/>
      <c r="C8467" s="93"/>
      <c r="D8467" s="93"/>
      <c r="F8467" s="93"/>
      <c r="H8467" s="93"/>
      <c r="J8467" s="93"/>
      <c r="L8467" s="93"/>
      <c r="N8467" s="93"/>
      <c r="P8467" s="93"/>
    </row>
    <row r="8468" spans="2:16">
      <c r="B8468" s="93"/>
      <c r="C8468" s="93"/>
      <c r="D8468" s="93"/>
      <c r="F8468" s="93"/>
      <c r="H8468" s="93"/>
      <c r="J8468" s="93"/>
      <c r="L8468" s="93"/>
      <c r="N8468" s="93"/>
      <c r="P8468" s="93"/>
    </row>
    <row r="8469" spans="2:16">
      <c r="B8469" s="93"/>
      <c r="C8469" s="93"/>
      <c r="D8469" s="93"/>
      <c r="F8469" s="93"/>
      <c r="H8469" s="93"/>
      <c r="J8469" s="93"/>
      <c r="L8469" s="93"/>
      <c r="N8469" s="93"/>
      <c r="P8469" s="93"/>
    </row>
    <row r="8470" spans="2:16">
      <c r="B8470" s="93"/>
      <c r="C8470" s="93"/>
      <c r="D8470" s="93"/>
      <c r="F8470" s="93"/>
      <c r="H8470" s="93"/>
      <c r="J8470" s="93"/>
      <c r="L8470" s="93"/>
      <c r="N8470" s="93"/>
      <c r="P8470" s="93"/>
    </row>
    <row r="8471" spans="2:16">
      <c r="B8471" s="93"/>
      <c r="C8471" s="93"/>
      <c r="D8471" s="93"/>
      <c r="F8471" s="93"/>
      <c r="H8471" s="93"/>
      <c r="J8471" s="93"/>
      <c r="L8471" s="93"/>
      <c r="N8471" s="93"/>
      <c r="P8471" s="93"/>
    </row>
    <row r="8472" spans="2:16">
      <c r="B8472" s="93"/>
      <c r="C8472" s="93"/>
      <c r="D8472" s="93"/>
      <c r="F8472" s="93"/>
      <c r="H8472" s="93"/>
      <c r="J8472" s="93"/>
      <c r="L8472" s="93"/>
      <c r="N8472" s="93"/>
      <c r="P8472" s="93"/>
    </row>
    <row r="8473" spans="2:16">
      <c r="B8473" s="93"/>
      <c r="C8473" s="93"/>
      <c r="D8473" s="93"/>
      <c r="F8473" s="93"/>
      <c r="H8473" s="93"/>
      <c r="J8473" s="93"/>
      <c r="L8473" s="93"/>
      <c r="N8473" s="93"/>
      <c r="P8473" s="93"/>
    </row>
    <row r="8474" spans="2:16">
      <c r="B8474" s="93"/>
      <c r="C8474" s="93"/>
      <c r="D8474" s="93"/>
      <c r="F8474" s="93"/>
      <c r="H8474" s="93"/>
      <c r="J8474" s="93"/>
      <c r="L8474" s="93"/>
      <c r="N8474" s="93"/>
      <c r="P8474" s="93"/>
    </row>
    <row r="8475" spans="2:16">
      <c r="B8475" s="93"/>
      <c r="C8475" s="93"/>
      <c r="D8475" s="93"/>
      <c r="F8475" s="93"/>
      <c r="H8475" s="93"/>
      <c r="J8475" s="93"/>
      <c r="L8475" s="93"/>
      <c r="N8475" s="93"/>
      <c r="P8475" s="93"/>
    </row>
    <row r="8476" spans="2:16">
      <c r="B8476" s="93"/>
      <c r="C8476" s="93"/>
      <c r="D8476" s="93"/>
      <c r="F8476" s="93"/>
      <c r="H8476" s="93"/>
      <c r="J8476" s="93"/>
      <c r="L8476" s="93"/>
      <c r="N8476" s="93"/>
      <c r="P8476" s="93"/>
    </row>
    <row r="8477" spans="2:16">
      <c r="B8477" s="93"/>
      <c r="C8477" s="93"/>
      <c r="D8477" s="93"/>
      <c r="F8477" s="93"/>
      <c r="H8477" s="93"/>
      <c r="J8477" s="93"/>
      <c r="L8477" s="93"/>
      <c r="N8477" s="93"/>
      <c r="P8477" s="93"/>
    </row>
    <row r="8478" spans="2:16">
      <c r="B8478" s="93"/>
      <c r="C8478" s="93"/>
      <c r="D8478" s="93"/>
      <c r="F8478" s="93"/>
      <c r="H8478" s="93"/>
      <c r="J8478" s="93"/>
      <c r="L8478" s="93"/>
      <c r="N8478" s="93"/>
      <c r="P8478" s="93"/>
    </row>
    <row r="8479" spans="2:16">
      <c r="B8479" s="93"/>
      <c r="C8479" s="93"/>
      <c r="D8479" s="93"/>
      <c r="F8479" s="93"/>
      <c r="H8479" s="93"/>
      <c r="J8479" s="93"/>
      <c r="L8479" s="93"/>
      <c r="N8479" s="93"/>
      <c r="P8479" s="93"/>
    </row>
    <row r="8480" spans="2:16">
      <c r="B8480" s="93"/>
      <c r="C8480" s="93"/>
      <c r="D8480" s="93"/>
      <c r="F8480" s="93"/>
      <c r="H8480" s="93"/>
      <c r="J8480" s="93"/>
      <c r="L8480" s="93"/>
      <c r="N8480" s="93"/>
      <c r="P8480" s="93"/>
    </row>
    <row r="8481" spans="2:16">
      <c r="B8481" s="93"/>
      <c r="C8481" s="93"/>
      <c r="D8481" s="93"/>
      <c r="F8481" s="93"/>
      <c r="H8481" s="93"/>
      <c r="J8481" s="93"/>
      <c r="L8481" s="93"/>
      <c r="N8481" s="93"/>
      <c r="P8481" s="93"/>
    </row>
    <row r="8482" spans="2:16">
      <c r="B8482" s="93"/>
      <c r="C8482" s="93"/>
      <c r="D8482" s="93"/>
      <c r="F8482" s="93"/>
      <c r="H8482" s="93"/>
      <c r="J8482" s="93"/>
      <c r="L8482" s="93"/>
      <c r="N8482" s="93"/>
      <c r="P8482" s="93"/>
    </row>
    <row r="8483" spans="2:16">
      <c r="B8483" s="93"/>
      <c r="C8483" s="93"/>
      <c r="D8483" s="93"/>
      <c r="F8483" s="93"/>
      <c r="H8483" s="93"/>
      <c r="J8483" s="93"/>
      <c r="L8483" s="93"/>
      <c r="N8483" s="93"/>
      <c r="P8483" s="93"/>
    </row>
    <row r="8484" spans="2:16">
      <c r="B8484" s="93"/>
      <c r="C8484" s="93"/>
      <c r="D8484" s="93"/>
      <c r="F8484" s="93"/>
      <c r="H8484" s="93"/>
      <c r="J8484" s="93"/>
      <c r="L8484" s="93"/>
      <c r="N8484" s="93"/>
      <c r="P8484" s="93"/>
    </row>
    <row r="8485" spans="2:16">
      <c r="B8485" s="93"/>
      <c r="C8485" s="93"/>
      <c r="D8485" s="93"/>
      <c r="F8485" s="93"/>
      <c r="H8485" s="93"/>
      <c r="J8485" s="93"/>
      <c r="L8485" s="93"/>
      <c r="N8485" s="93"/>
      <c r="P8485" s="93"/>
    </row>
    <row r="8486" spans="2:16">
      <c r="B8486" s="93"/>
      <c r="C8486" s="93"/>
      <c r="D8486" s="93"/>
      <c r="F8486" s="93"/>
      <c r="H8486" s="93"/>
      <c r="J8486" s="93"/>
      <c r="L8486" s="93"/>
      <c r="N8486" s="93"/>
      <c r="P8486" s="93"/>
    </row>
    <row r="8487" spans="2:16">
      <c r="B8487" s="93"/>
      <c r="C8487" s="93"/>
      <c r="D8487" s="93"/>
      <c r="F8487" s="93"/>
      <c r="H8487" s="93"/>
      <c r="J8487" s="93"/>
      <c r="L8487" s="93"/>
      <c r="N8487" s="93"/>
      <c r="P8487" s="93"/>
    </row>
    <row r="8488" spans="2:16">
      <c r="B8488" s="93"/>
      <c r="C8488" s="93"/>
      <c r="D8488" s="93"/>
      <c r="F8488" s="93"/>
      <c r="H8488" s="93"/>
      <c r="J8488" s="93"/>
      <c r="L8488" s="93"/>
      <c r="N8488" s="93"/>
      <c r="P8488" s="93"/>
    </row>
    <row r="8489" spans="2:16">
      <c r="B8489" s="93"/>
      <c r="C8489" s="93"/>
      <c r="D8489" s="93"/>
      <c r="F8489" s="93"/>
      <c r="H8489" s="93"/>
      <c r="J8489" s="93"/>
      <c r="L8489" s="93"/>
      <c r="N8489" s="93"/>
      <c r="P8489" s="93"/>
    </row>
    <row r="8490" spans="2:16">
      <c r="B8490" s="93"/>
      <c r="C8490" s="93"/>
      <c r="D8490" s="93"/>
      <c r="F8490" s="93"/>
      <c r="H8490" s="93"/>
      <c r="J8490" s="93"/>
      <c r="L8490" s="93"/>
      <c r="N8490" s="93"/>
      <c r="P8490" s="93"/>
    </row>
    <row r="8491" spans="2:16">
      <c r="B8491" s="93"/>
      <c r="C8491" s="93"/>
      <c r="D8491" s="93"/>
      <c r="F8491" s="93"/>
      <c r="H8491" s="93"/>
      <c r="J8491" s="93"/>
      <c r="L8491" s="93"/>
      <c r="N8491" s="93"/>
      <c r="P8491" s="93"/>
    </row>
    <row r="8492" spans="2:16">
      <c r="B8492" s="93"/>
      <c r="C8492" s="93"/>
      <c r="D8492" s="93"/>
      <c r="F8492" s="93"/>
      <c r="H8492" s="93"/>
      <c r="J8492" s="93"/>
      <c r="L8492" s="93"/>
      <c r="N8492" s="93"/>
      <c r="P8492" s="93"/>
    </row>
    <row r="8493" spans="2:16">
      <c r="B8493" s="93"/>
      <c r="C8493" s="93"/>
      <c r="D8493" s="93"/>
      <c r="F8493" s="93"/>
      <c r="H8493" s="93"/>
      <c r="J8493" s="93"/>
      <c r="L8493" s="93"/>
      <c r="N8493" s="93"/>
      <c r="P8493" s="93"/>
    </row>
    <row r="8494" spans="2:16">
      <c r="B8494" s="93"/>
      <c r="C8494" s="93"/>
      <c r="D8494" s="93"/>
      <c r="F8494" s="93"/>
      <c r="H8494" s="93"/>
      <c r="J8494" s="93"/>
      <c r="L8494" s="93"/>
      <c r="N8494" s="93"/>
      <c r="P8494" s="93"/>
    </row>
    <row r="8495" spans="2:16">
      <c r="B8495" s="93"/>
      <c r="C8495" s="93"/>
      <c r="D8495" s="93"/>
      <c r="F8495" s="93"/>
      <c r="H8495" s="93"/>
      <c r="J8495" s="93"/>
      <c r="L8495" s="93"/>
      <c r="N8495" s="93"/>
      <c r="P8495" s="93"/>
    </row>
    <row r="8496" spans="2:16">
      <c r="B8496" s="93"/>
      <c r="C8496" s="93"/>
      <c r="D8496" s="93"/>
      <c r="F8496" s="93"/>
      <c r="H8496" s="93"/>
      <c r="J8496" s="93"/>
      <c r="L8496" s="93"/>
      <c r="N8496" s="93"/>
      <c r="P8496" s="93"/>
    </row>
    <row r="8497" spans="2:16">
      <c r="B8497" s="93"/>
      <c r="C8497" s="93"/>
      <c r="D8497" s="93"/>
      <c r="F8497" s="93"/>
      <c r="H8497" s="93"/>
      <c r="J8497" s="93"/>
      <c r="L8497" s="93"/>
      <c r="N8497" s="93"/>
      <c r="P8497" s="93"/>
    </row>
    <row r="8498" spans="2:16">
      <c r="B8498" s="93"/>
      <c r="C8498" s="93"/>
      <c r="D8498" s="93"/>
      <c r="F8498" s="93"/>
      <c r="H8498" s="93"/>
      <c r="J8498" s="93"/>
      <c r="L8498" s="93"/>
      <c r="N8498" s="93"/>
      <c r="P8498" s="93"/>
    </row>
    <row r="8499" spans="2:16">
      <c r="B8499" s="93"/>
      <c r="C8499" s="93"/>
      <c r="D8499" s="93"/>
      <c r="F8499" s="93"/>
      <c r="H8499" s="93"/>
      <c r="J8499" s="93"/>
      <c r="L8499" s="93"/>
      <c r="N8499" s="93"/>
      <c r="P8499" s="93"/>
    </row>
    <row r="8500" spans="2:16">
      <c r="B8500" s="93"/>
      <c r="C8500" s="93"/>
      <c r="D8500" s="93"/>
      <c r="F8500" s="93"/>
      <c r="H8500" s="93"/>
      <c r="J8500" s="93"/>
      <c r="L8500" s="93"/>
      <c r="N8500" s="93"/>
      <c r="P8500" s="93"/>
    </row>
    <row r="8501" spans="2:16">
      <c r="B8501" s="93"/>
      <c r="C8501" s="93"/>
      <c r="D8501" s="93"/>
      <c r="F8501" s="93"/>
      <c r="H8501" s="93"/>
      <c r="J8501" s="93"/>
      <c r="L8501" s="93"/>
      <c r="N8501" s="93"/>
      <c r="P8501" s="93"/>
    </row>
    <row r="8502" spans="2:16">
      <c r="B8502" s="93"/>
      <c r="C8502" s="93"/>
      <c r="D8502" s="93"/>
      <c r="F8502" s="93"/>
      <c r="H8502" s="93"/>
      <c r="J8502" s="93"/>
      <c r="L8502" s="93"/>
      <c r="N8502" s="93"/>
      <c r="P8502" s="93"/>
    </row>
    <row r="8503" spans="2:16">
      <c r="B8503" s="93"/>
      <c r="C8503" s="93"/>
      <c r="D8503" s="93"/>
      <c r="F8503" s="93"/>
      <c r="H8503" s="93"/>
      <c r="J8503" s="93"/>
      <c r="L8503" s="93"/>
      <c r="N8503" s="93"/>
      <c r="P8503" s="93"/>
    </row>
    <row r="8504" spans="2:16">
      <c r="B8504" s="93"/>
      <c r="C8504" s="93"/>
      <c r="D8504" s="93"/>
      <c r="F8504" s="93"/>
      <c r="H8504" s="93"/>
      <c r="J8504" s="93"/>
      <c r="L8504" s="93"/>
      <c r="N8504" s="93"/>
      <c r="P8504" s="93"/>
    </row>
    <row r="8505" spans="2:16">
      <c r="B8505" s="93"/>
      <c r="C8505" s="93"/>
      <c r="D8505" s="93"/>
      <c r="F8505" s="93"/>
      <c r="H8505" s="93"/>
      <c r="J8505" s="93"/>
      <c r="L8505" s="93"/>
      <c r="N8505" s="93"/>
      <c r="P8505" s="93"/>
    </row>
    <row r="8506" spans="2:16">
      <c r="B8506" s="93"/>
      <c r="C8506" s="93"/>
      <c r="D8506" s="93"/>
      <c r="F8506" s="93"/>
      <c r="H8506" s="93"/>
      <c r="J8506" s="93"/>
      <c r="L8506" s="93"/>
      <c r="N8506" s="93"/>
      <c r="P8506" s="93"/>
    </row>
    <row r="8507" spans="2:16">
      <c r="B8507" s="93"/>
      <c r="C8507" s="93"/>
      <c r="D8507" s="93"/>
      <c r="F8507" s="93"/>
      <c r="H8507" s="93"/>
      <c r="J8507" s="93"/>
      <c r="L8507" s="93"/>
      <c r="N8507" s="93"/>
      <c r="P8507" s="93"/>
    </row>
    <row r="8508" spans="2:16">
      <c r="B8508" s="93"/>
      <c r="C8508" s="93"/>
      <c r="D8508" s="93"/>
      <c r="F8508" s="93"/>
      <c r="H8508" s="93"/>
      <c r="J8508" s="93"/>
      <c r="L8508" s="93"/>
      <c r="N8508" s="93"/>
      <c r="P8508" s="93"/>
    </row>
    <row r="8509" spans="2:16">
      <c r="B8509" s="93"/>
      <c r="C8509" s="93"/>
      <c r="D8509" s="93"/>
      <c r="F8509" s="93"/>
      <c r="H8509" s="93"/>
      <c r="J8509" s="93"/>
      <c r="L8509" s="93"/>
      <c r="N8509" s="93"/>
      <c r="P8509" s="93"/>
    </row>
    <row r="8510" spans="2:16">
      <c r="B8510" s="93"/>
      <c r="C8510" s="93"/>
      <c r="D8510" s="93"/>
      <c r="F8510" s="93"/>
      <c r="H8510" s="93"/>
      <c r="J8510" s="93"/>
      <c r="L8510" s="93"/>
      <c r="N8510" s="93"/>
      <c r="P8510" s="93"/>
    </row>
    <row r="8511" spans="2:16">
      <c r="B8511" s="93"/>
      <c r="C8511" s="93"/>
      <c r="D8511" s="93"/>
      <c r="F8511" s="93"/>
      <c r="H8511" s="93"/>
      <c r="J8511" s="93"/>
      <c r="L8511" s="93"/>
      <c r="N8511" s="93"/>
      <c r="P8511" s="93"/>
    </row>
    <row r="8512" spans="2:16">
      <c r="B8512" s="93"/>
      <c r="C8512" s="93"/>
      <c r="D8512" s="93"/>
      <c r="F8512" s="93"/>
      <c r="H8512" s="93"/>
      <c r="J8512" s="93"/>
      <c r="L8512" s="93"/>
      <c r="N8512" s="93"/>
      <c r="P8512" s="93"/>
    </row>
    <row r="8513" spans="2:16">
      <c r="B8513" s="93"/>
      <c r="C8513" s="93"/>
      <c r="D8513" s="93"/>
      <c r="F8513" s="93"/>
      <c r="H8513" s="93"/>
      <c r="J8513" s="93"/>
      <c r="L8513" s="93"/>
      <c r="N8513" s="93"/>
      <c r="P8513" s="93"/>
    </row>
    <row r="8514" spans="2:16">
      <c r="B8514" s="93"/>
      <c r="C8514" s="93"/>
      <c r="D8514" s="93"/>
      <c r="F8514" s="93"/>
      <c r="H8514" s="93"/>
      <c r="J8514" s="93"/>
      <c r="L8514" s="93"/>
      <c r="N8514" s="93"/>
      <c r="P8514" s="93"/>
    </row>
    <row r="8515" spans="2:16">
      <c r="B8515" s="93"/>
      <c r="C8515" s="93"/>
      <c r="D8515" s="93"/>
      <c r="F8515" s="93"/>
      <c r="H8515" s="93"/>
      <c r="J8515" s="93"/>
      <c r="L8515" s="93"/>
      <c r="N8515" s="93"/>
      <c r="P8515" s="93"/>
    </row>
    <row r="8516" spans="2:16">
      <c r="B8516" s="93"/>
      <c r="C8516" s="93"/>
      <c r="D8516" s="93"/>
      <c r="F8516" s="93"/>
      <c r="H8516" s="93"/>
      <c r="J8516" s="93"/>
      <c r="L8516" s="93"/>
      <c r="N8516" s="93"/>
      <c r="P8516" s="93"/>
    </row>
    <row r="8517" spans="2:16">
      <c r="B8517" s="93"/>
      <c r="C8517" s="93"/>
      <c r="D8517" s="93"/>
      <c r="F8517" s="93"/>
      <c r="H8517" s="93"/>
      <c r="J8517" s="93"/>
      <c r="L8517" s="93"/>
      <c r="N8517" s="93"/>
      <c r="P8517" s="93"/>
    </row>
    <row r="8518" spans="2:16">
      <c r="B8518" s="93"/>
      <c r="C8518" s="93"/>
      <c r="D8518" s="93"/>
      <c r="F8518" s="93"/>
      <c r="H8518" s="93"/>
      <c r="J8518" s="93"/>
      <c r="L8518" s="93"/>
      <c r="N8518" s="93"/>
      <c r="P8518" s="93"/>
    </row>
    <row r="8519" spans="2:16">
      <c r="B8519" s="93"/>
      <c r="C8519" s="93"/>
      <c r="D8519" s="93"/>
      <c r="F8519" s="93"/>
      <c r="H8519" s="93"/>
      <c r="J8519" s="93"/>
      <c r="L8519" s="93"/>
      <c r="N8519" s="93"/>
      <c r="P8519" s="93"/>
    </row>
    <row r="8520" spans="2:16">
      <c r="B8520" s="93"/>
      <c r="C8520" s="93"/>
      <c r="D8520" s="93"/>
      <c r="F8520" s="93"/>
      <c r="H8520" s="93"/>
      <c r="J8520" s="93"/>
      <c r="L8520" s="93"/>
      <c r="N8520" s="93"/>
      <c r="P8520" s="93"/>
    </row>
    <row r="8521" spans="2:16">
      <c r="B8521" s="93"/>
      <c r="C8521" s="93"/>
      <c r="D8521" s="93"/>
      <c r="F8521" s="93"/>
      <c r="H8521" s="93"/>
      <c r="J8521" s="93"/>
      <c r="L8521" s="93"/>
      <c r="N8521" s="93"/>
      <c r="P8521" s="93"/>
    </row>
    <row r="8522" spans="2:16">
      <c r="B8522" s="93"/>
      <c r="C8522" s="93"/>
      <c r="D8522" s="93"/>
      <c r="F8522" s="93"/>
      <c r="H8522" s="93"/>
      <c r="J8522" s="93"/>
      <c r="L8522" s="93"/>
      <c r="N8522" s="93"/>
      <c r="P8522" s="93"/>
    </row>
    <row r="8523" spans="2:16">
      <c r="B8523" s="93"/>
      <c r="C8523" s="93"/>
      <c r="D8523" s="93"/>
      <c r="F8523" s="93"/>
      <c r="H8523" s="93"/>
      <c r="J8523" s="93"/>
      <c r="L8523" s="93"/>
      <c r="N8523" s="93"/>
      <c r="P8523" s="93"/>
    </row>
    <row r="8524" spans="2:16">
      <c r="B8524" s="93"/>
      <c r="C8524" s="93"/>
      <c r="D8524" s="93"/>
      <c r="F8524" s="93"/>
      <c r="H8524" s="93"/>
      <c r="J8524" s="93"/>
      <c r="L8524" s="93"/>
      <c r="N8524" s="93"/>
      <c r="P8524" s="93"/>
    </row>
    <row r="8525" spans="2:16">
      <c r="B8525" s="93"/>
      <c r="C8525" s="93"/>
      <c r="D8525" s="93"/>
      <c r="F8525" s="93"/>
      <c r="H8525" s="93"/>
      <c r="J8525" s="93"/>
      <c r="L8525" s="93"/>
      <c r="N8525" s="93"/>
      <c r="P8525" s="93"/>
    </row>
    <row r="8526" spans="2:16">
      <c r="B8526" s="93"/>
      <c r="C8526" s="93"/>
      <c r="D8526" s="93"/>
      <c r="F8526" s="93"/>
      <c r="H8526" s="93"/>
      <c r="J8526" s="93"/>
      <c r="L8526" s="93"/>
      <c r="N8526" s="93"/>
      <c r="P8526" s="93"/>
    </row>
    <row r="8527" spans="2:16">
      <c r="B8527" s="93"/>
      <c r="C8527" s="93"/>
      <c r="D8527" s="93"/>
      <c r="F8527" s="93"/>
      <c r="H8527" s="93"/>
      <c r="J8527" s="93"/>
      <c r="L8527" s="93"/>
      <c r="N8527" s="93"/>
      <c r="P8527" s="93"/>
    </row>
    <row r="8528" spans="2:16">
      <c r="B8528" s="93"/>
      <c r="C8528" s="93"/>
      <c r="D8528" s="93"/>
      <c r="F8528" s="93"/>
      <c r="H8528" s="93"/>
      <c r="J8528" s="93"/>
      <c r="L8528" s="93"/>
      <c r="N8528" s="93"/>
      <c r="P8528" s="93"/>
    </row>
    <row r="8529" spans="2:16">
      <c r="B8529" s="93"/>
      <c r="C8529" s="93"/>
      <c r="D8529" s="93"/>
      <c r="F8529" s="93"/>
      <c r="H8529" s="93"/>
      <c r="J8529" s="93"/>
      <c r="L8529" s="93"/>
      <c r="N8529" s="93"/>
      <c r="P8529" s="93"/>
    </row>
    <row r="8530" spans="2:16">
      <c r="B8530" s="93"/>
      <c r="C8530" s="93"/>
      <c r="D8530" s="93"/>
      <c r="F8530" s="93"/>
      <c r="H8530" s="93"/>
      <c r="J8530" s="93"/>
      <c r="L8530" s="93"/>
      <c r="N8530" s="93"/>
      <c r="P8530" s="93"/>
    </row>
    <row r="8531" spans="2:16">
      <c r="B8531" s="93"/>
      <c r="C8531" s="93"/>
      <c r="D8531" s="93"/>
      <c r="F8531" s="93"/>
      <c r="H8531" s="93"/>
      <c r="J8531" s="93"/>
      <c r="L8531" s="93"/>
      <c r="N8531" s="93"/>
      <c r="P8531" s="93"/>
    </row>
    <row r="8532" spans="2:16">
      <c r="B8532" s="93"/>
      <c r="C8532" s="93"/>
      <c r="D8532" s="93"/>
      <c r="F8532" s="93"/>
      <c r="H8532" s="93"/>
      <c r="J8532" s="93"/>
      <c r="L8532" s="93"/>
      <c r="N8532" s="93"/>
      <c r="P8532" s="93"/>
    </row>
    <row r="8533" spans="2:16">
      <c r="B8533" s="93"/>
      <c r="C8533" s="93"/>
      <c r="D8533" s="93"/>
      <c r="F8533" s="93"/>
      <c r="H8533" s="93"/>
      <c r="J8533" s="93"/>
      <c r="L8533" s="93"/>
      <c r="N8533" s="93"/>
      <c r="P8533" s="93"/>
    </row>
    <row r="8534" spans="2:16">
      <c r="B8534" s="93"/>
      <c r="C8534" s="93"/>
      <c r="D8534" s="93"/>
      <c r="F8534" s="93"/>
      <c r="H8534" s="93"/>
      <c r="J8534" s="93"/>
      <c r="L8534" s="93"/>
      <c r="N8534" s="93"/>
      <c r="P8534" s="93"/>
    </row>
    <row r="8535" spans="2:16">
      <c r="B8535" s="93"/>
      <c r="C8535" s="93"/>
      <c r="D8535" s="93"/>
      <c r="F8535" s="93"/>
      <c r="H8535" s="93"/>
      <c r="J8535" s="93"/>
      <c r="L8535" s="93"/>
      <c r="N8535" s="93"/>
      <c r="P8535" s="93"/>
    </row>
    <row r="8536" spans="2:16">
      <c r="B8536" s="93"/>
      <c r="C8536" s="93"/>
      <c r="D8536" s="93"/>
      <c r="F8536" s="93"/>
      <c r="H8536" s="93"/>
      <c r="J8536" s="93"/>
      <c r="L8536" s="93"/>
      <c r="N8536" s="93"/>
      <c r="P8536" s="93"/>
    </row>
    <row r="8537" spans="2:16">
      <c r="B8537" s="93"/>
      <c r="C8537" s="93"/>
      <c r="D8537" s="93"/>
      <c r="F8537" s="93"/>
      <c r="H8537" s="93"/>
      <c r="J8537" s="93"/>
      <c r="L8537" s="93"/>
      <c r="N8537" s="93"/>
      <c r="P8537" s="93"/>
    </row>
    <row r="8538" spans="2:16">
      <c r="B8538" s="93"/>
      <c r="C8538" s="93"/>
      <c r="D8538" s="93"/>
      <c r="F8538" s="93"/>
      <c r="H8538" s="93"/>
      <c r="J8538" s="93"/>
      <c r="L8538" s="93"/>
      <c r="N8538" s="93"/>
      <c r="P8538" s="93"/>
    </row>
    <row r="8539" spans="2:16">
      <c r="B8539" s="93"/>
      <c r="C8539" s="93"/>
      <c r="D8539" s="93"/>
      <c r="F8539" s="93"/>
      <c r="H8539" s="93"/>
      <c r="J8539" s="93"/>
      <c r="L8539" s="93"/>
      <c r="N8539" s="93"/>
      <c r="P8539" s="93"/>
    </row>
    <row r="8540" spans="2:16">
      <c r="B8540" s="93"/>
      <c r="C8540" s="93"/>
      <c r="D8540" s="93"/>
      <c r="F8540" s="93"/>
      <c r="H8540" s="93"/>
      <c r="J8540" s="93"/>
      <c r="L8540" s="93"/>
      <c r="N8540" s="93"/>
      <c r="P8540" s="93"/>
    </row>
    <row r="8541" spans="2:16">
      <c r="B8541" s="93"/>
      <c r="C8541" s="93"/>
      <c r="D8541" s="93"/>
      <c r="F8541" s="93"/>
      <c r="H8541" s="93"/>
      <c r="J8541" s="93"/>
      <c r="L8541" s="93"/>
      <c r="N8541" s="93"/>
      <c r="P8541" s="93"/>
    </row>
    <row r="8542" spans="2:16">
      <c r="B8542" s="93"/>
      <c r="C8542" s="93"/>
      <c r="D8542" s="93"/>
      <c r="F8542" s="93"/>
      <c r="H8542" s="93"/>
      <c r="J8542" s="93"/>
      <c r="L8542" s="93"/>
      <c r="N8542" s="93"/>
      <c r="P8542" s="93"/>
    </row>
    <row r="8543" spans="2:16">
      <c r="B8543" s="93"/>
      <c r="C8543" s="93"/>
      <c r="D8543" s="93"/>
      <c r="F8543" s="93"/>
      <c r="H8543" s="93"/>
      <c r="J8543" s="93"/>
      <c r="L8543" s="93"/>
      <c r="N8543" s="93"/>
      <c r="P8543" s="93"/>
    </row>
    <row r="8544" spans="2:16">
      <c r="B8544" s="93"/>
      <c r="C8544" s="93"/>
      <c r="D8544" s="93"/>
      <c r="F8544" s="93"/>
      <c r="H8544" s="93"/>
      <c r="J8544" s="93"/>
      <c r="L8544" s="93"/>
      <c r="N8544" s="93"/>
      <c r="P8544" s="93"/>
    </row>
    <row r="8545" spans="2:16">
      <c r="B8545" s="93"/>
      <c r="C8545" s="93"/>
      <c r="D8545" s="93"/>
      <c r="F8545" s="93"/>
      <c r="H8545" s="93"/>
      <c r="J8545" s="93"/>
      <c r="L8545" s="93"/>
      <c r="N8545" s="93"/>
      <c r="P8545" s="93"/>
    </row>
    <row r="8546" spans="2:16">
      <c r="B8546" s="93"/>
      <c r="C8546" s="93"/>
      <c r="D8546" s="93"/>
      <c r="F8546" s="93"/>
      <c r="H8546" s="93"/>
      <c r="J8546" s="93"/>
      <c r="L8546" s="93"/>
      <c r="N8546" s="93"/>
      <c r="P8546" s="93"/>
    </row>
    <row r="8547" spans="2:16">
      <c r="B8547" s="93"/>
      <c r="C8547" s="93"/>
      <c r="D8547" s="93"/>
      <c r="F8547" s="93"/>
      <c r="H8547" s="93"/>
      <c r="J8547" s="93"/>
      <c r="L8547" s="93"/>
      <c r="N8547" s="93"/>
      <c r="P8547" s="93"/>
    </row>
    <row r="8548" spans="2:16">
      <c r="B8548" s="93"/>
      <c r="C8548" s="93"/>
      <c r="D8548" s="93"/>
      <c r="F8548" s="93"/>
      <c r="H8548" s="93"/>
      <c r="J8548" s="93"/>
      <c r="L8548" s="93"/>
      <c r="N8548" s="93"/>
      <c r="P8548" s="93"/>
    </row>
    <row r="8549" spans="2:16">
      <c r="B8549" s="93"/>
      <c r="C8549" s="93"/>
      <c r="D8549" s="93"/>
      <c r="F8549" s="93"/>
      <c r="H8549" s="93"/>
      <c r="J8549" s="93"/>
      <c r="L8549" s="93"/>
      <c r="N8549" s="93"/>
      <c r="P8549" s="93"/>
    </row>
    <row r="8550" spans="2:16">
      <c r="B8550" s="93"/>
      <c r="C8550" s="93"/>
      <c r="D8550" s="93"/>
      <c r="F8550" s="93"/>
      <c r="H8550" s="93"/>
      <c r="J8550" s="93"/>
      <c r="L8550" s="93"/>
      <c r="N8550" s="93"/>
      <c r="P8550" s="93"/>
    </row>
    <row r="8551" spans="2:16">
      <c r="B8551" s="93"/>
      <c r="C8551" s="93"/>
      <c r="D8551" s="93"/>
      <c r="F8551" s="93"/>
      <c r="H8551" s="93"/>
      <c r="J8551" s="93"/>
      <c r="L8551" s="93"/>
      <c r="N8551" s="93"/>
      <c r="P8551" s="93"/>
    </row>
    <row r="8552" spans="2:16">
      <c r="B8552" s="93"/>
      <c r="C8552" s="93"/>
      <c r="D8552" s="93"/>
      <c r="F8552" s="93"/>
      <c r="H8552" s="93"/>
      <c r="J8552" s="93"/>
      <c r="L8552" s="93"/>
      <c r="N8552" s="93"/>
      <c r="P8552" s="93"/>
    </row>
    <row r="8553" spans="2:16">
      <c r="B8553" s="93"/>
      <c r="C8553" s="93"/>
      <c r="D8553" s="93"/>
      <c r="F8553" s="93"/>
      <c r="H8553" s="93"/>
      <c r="J8553" s="93"/>
      <c r="L8553" s="93"/>
      <c r="N8553" s="93"/>
      <c r="P8553" s="93"/>
    </row>
    <row r="8554" spans="2:16">
      <c r="B8554" s="93"/>
      <c r="C8554" s="93"/>
      <c r="D8554" s="93"/>
      <c r="F8554" s="93"/>
      <c r="H8554" s="93"/>
      <c r="J8554" s="93"/>
      <c r="L8554" s="93"/>
      <c r="N8554" s="93"/>
      <c r="P8554" s="93"/>
    </row>
    <row r="8555" spans="2:16">
      <c r="B8555" s="93"/>
      <c r="C8555" s="93"/>
      <c r="D8555" s="93"/>
      <c r="F8555" s="93"/>
      <c r="H8555" s="93"/>
      <c r="J8555" s="93"/>
      <c r="L8555" s="93"/>
      <c r="N8555" s="93"/>
      <c r="P8555" s="93"/>
    </row>
    <row r="8556" spans="2:16">
      <c r="B8556" s="93"/>
      <c r="C8556" s="93"/>
      <c r="D8556" s="93"/>
      <c r="F8556" s="93"/>
      <c r="H8556" s="93"/>
      <c r="J8556" s="93"/>
      <c r="L8556" s="93"/>
      <c r="N8556" s="93"/>
      <c r="P8556" s="93"/>
    </row>
    <row r="8557" spans="2:16">
      <c r="B8557" s="93"/>
      <c r="C8557" s="93"/>
      <c r="D8557" s="93"/>
      <c r="F8557" s="93"/>
      <c r="H8557" s="93"/>
      <c r="J8557" s="93"/>
      <c r="L8557" s="93"/>
      <c r="N8557" s="93"/>
      <c r="P8557" s="93"/>
    </row>
    <row r="8558" spans="2:16">
      <c r="B8558" s="93"/>
      <c r="C8558" s="93"/>
      <c r="D8558" s="93"/>
      <c r="F8558" s="93"/>
      <c r="H8558" s="93"/>
      <c r="J8558" s="93"/>
      <c r="L8558" s="93"/>
      <c r="N8558" s="93"/>
      <c r="P8558" s="93"/>
    </row>
    <row r="8559" spans="2:16">
      <c r="B8559" s="93"/>
      <c r="C8559" s="93"/>
      <c r="D8559" s="93"/>
      <c r="F8559" s="93"/>
      <c r="H8559" s="93"/>
      <c r="J8559" s="93"/>
      <c r="L8559" s="93"/>
      <c r="N8559" s="93"/>
      <c r="P8559" s="93"/>
    </row>
    <row r="8560" spans="2:16">
      <c r="B8560" s="93"/>
      <c r="C8560" s="93"/>
      <c r="D8560" s="93"/>
      <c r="F8560" s="93"/>
      <c r="H8560" s="93"/>
      <c r="J8560" s="93"/>
      <c r="L8560" s="93"/>
      <c r="N8560" s="93"/>
      <c r="P8560" s="93"/>
    </row>
    <row r="8561" spans="2:16">
      <c r="B8561" s="93"/>
      <c r="C8561" s="93"/>
      <c r="D8561" s="93"/>
      <c r="F8561" s="93"/>
      <c r="H8561" s="93"/>
      <c r="J8561" s="93"/>
      <c r="L8561" s="93"/>
      <c r="N8561" s="93"/>
      <c r="P8561" s="93"/>
    </row>
    <row r="8562" spans="2:16">
      <c r="B8562" s="93"/>
      <c r="C8562" s="93"/>
      <c r="D8562" s="93"/>
      <c r="F8562" s="93"/>
      <c r="H8562" s="93"/>
      <c r="J8562" s="93"/>
      <c r="L8562" s="93"/>
      <c r="N8562" s="93"/>
      <c r="P8562" s="93"/>
    </row>
    <row r="8563" spans="2:16">
      <c r="B8563" s="93"/>
      <c r="C8563" s="93"/>
      <c r="D8563" s="93"/>
      <c r="F8563" s="93"/>
      <c r="H8563" s="93"/>
      <c r="J8563" s="93"/>
      <c r="L8563" s="93"/>
      <c r="N8563" s="93"/>
      <c r="P8563" s="93"/>
    </row>
    <row r="8564" spans="2:16">
      <c r="B8564" s="93"/>
      <c r="C8564" s="93"/>
      <c r="D8564" s="93"/>
      <c r="F8564" s="93"/>
      <c r="H8564" s="93"/>
      <c r="J8564" s="93"/>
      <c r="L8564" s="93"/>
      <c r="N8564" s="93"/>
      <c r="P8564" s="93"/>
    </row>
    <row r="8565" spans="2:16">
      <c r="B8565" s="93"/>
      <c r="C8565" s="93"/>
      <c r="D8565" s="93"/>
      <c r="F8565" s="93"/>
      <c r="H8565" s="93"/>
      <c r="J8565" s="93"/>
      <c r="L8565" s="93"/>
      <c r="N8565" s="93"/>
      <c r="P8565" s="93"/>
    </row>
    <row r="8566" spans="2:16">
      <c r="B8566" s="93"/>
      <c r="C8566" s="93"/>
      <c r="D8566" s="93"/>
      <c r="F8566" s="93"/>
      <c r="H8566" s="93"/>
      <c r="J8566" s="93"/>
      <c r="L8566" s="93"/>
      <c r="N8566" s="93"/>
      <c r="P8566" s="93"/>
    </row>
    <row r="8567" spans="2:16">
      <c r="B8567" s="93"/>
      <c r="C8567" s="93"/>
      <c r="D8567" s="93"/>
      <c r="F8567" s="93"/>
      <c r="H8567" s="93"/>
      <c r="J8567" s="93"/>
      <c r="L8567" s="93"/>
      <c r="N8567" s="93"/>
      <c r="P8567" s="93"/>
    </row>
    <row r="8568" spans="2:16">
      <c r="B8568" s="93"/>
      <c r="C8568" s="93"/>
      <c r="D8568" s="93"/>
      <c r="F8568" s="93"/>
      <c r="H8568" s="93"/>
      <c r="J8568" s="93"/>
      <c r="L8568" s="93"/>
      <c r="N8568" s="93"/>
      <c r="P8568" s="93"/>
    </row>
    <row r="8569" spans="2:16">
      <c r="B8569" s="93"/>
      <c r="C8569" s="93"/>
      <c r="D8569" s="93"/>
      <c r="F8569" s="93"/>
      <c r="H8569" s="93"/>
      <c r="J8569" s="93"/>
      <c r="L8569" s="93"/>
      <c r="N8569" s="93"/>
      <c r="P8569" s="93"/>
    </row>
    <row r="8570" spans="2:16">
      <c r="B8570" s="93"/>
      <c r="C8570" s="93"/>
      <c r="D8570" s="93"/>
      <c r="F8570" s="93"/>
      <c r="H8570" s="93"/>
      <c r="J8570" s="93"/>
      <c r="L8570" s="93"/>
      <c r="N8570" s="93"/>
      <c r="P8570" s="93"/>
    </row>
    <row r="8571" spans="2:16">
      <c r="B8571" s="93"/>
      <c r="C8571" s="93"/>
      <c r="D8571" s="93"/>
      <c r="F8571" s="93"/>
      <c r="H8571" s="93"/>
      <c r="J8571" s="93"/>
      <c r="L8571" s="93"/>
      <c r="N8571" s="93"/>
      <c r="P8571" s="93"/>
    </row>
    <row r="8572" spans="2:16">
      <c r="B8572" s="93"/>
      <c r="C8572" s="93"/>
      <c r="D8572" s="93"/>
      <c r="F8572" s="93"/>
      <c r="H8572" s="93"/>
      <c r="J8572" s="93"/>
      <c r="L8572" s="93"/>
      <c r="N8572" s="93"/>
      <c r="P8572" s="93"/>
    </row>
    <row r="8573" spans="2:16">
      <c r="B8573" s="93"/>
      <c r="C8573" s="93"/>
      <c r="D8573" s="93"/>
      <c r="F8573" s="93"/>
      <c r="H8573" s="93"/>
      <c r="J8573" s="93"/>
      <c r="L8573" s="93"/>
      <c r="N8573" s="93"/>
      <c r="P8573" s="93"/>
    </row>
    <row r="8574" spans="2:16">
      <c r="B8574" s="93"/>
      <c r="C8574" s="93"/>
      <c r="D8574" s="93"/>
      <c r="F8574" s="93"/>
      <c r="H8574" s="93"/>
      <c r="J8574" s="93"/>
      <c r="L8574" s="93"/>
      <c r="N8574" s="93"/>
      <c r="P8574" s="93"/>
    </row>
    <row r="8575" spans="2:16">
      <c r="B8575" s="93"/>
      <c r="C8575" s="93"/>
      <c r="D8575" s="93"/>
      <c r="F8575" s="93"/>
      <c r="H8575" s="93"/>
      <c r="J8575" s="93"/>
      <c r="L8575" s="93"/>
      <c r="N8575" s="93"/>
      <c r="P8575" s="93"/>
    </row>
    <row r="8576" spans="2:16">
      <c r="B8576" s="93"/>
      <c r="C8576" s="93"/>
      <c r="D8576" s="93"/>
      <c r="F8576" s="93"/>
      <c r="H8576" s="93"/>
      <c r="J8576" s="93"/>
      <c r="L8576" s="93"/>
      <c r="N8576" s="93"/>
      <c r="P8576" s="93"/>
    </row>
    <row r="8577" spans="2:16">
      <c r="B8577" s="93"/>
      <c r="C8577" s="93"/>
      <c r="D8577" s="93"/>
      <c r="F8577" s="93"/>
      <c r="H8577" s="93"/>
      <c r="J8577" s="93"/>
      <c r="L8577" s="93"/>
      <c r="N8577" s="93"/>
      <c r="P8577" s="93"/>
    </row>
    <row r="8578" spans="2:16">
      <c r="B8578" s="93"/>
      <c r="C8578" s="93"/>
      <c r="D8578" s="93"/>
      <c r="F8578" s="93"/>
      <c r="H8578" s="93"/>
      <c r="J8578" s="93"/>
      <c r="L8578" s="93"/>
      <c r="N8578" s="93"/>
      <c r="P8578" s="93"/>
    </row>
    <row r="8579" spans="2:16">
      <c r="B8579" s="93"/>
      <c r="C8579" s="93"/>
      <c r="D8579" s="93"/>
      <c r="F8579" s="93"/>
      <c r="H8579" s="93"/>
      <c r="J8579" s="93"/>
      <c r="L8579" s="93"/>
      <c r="N8579" s="93"/>
      <c r="P8579" s="93"/>
    </row>
    <row r="8580" spans="2:16">
      <c r="B8580" s="93"/>
      <c r="C8580" s="93"/>
      <c r="D8580" s="93"/>
      <c r="F8580" s="93"/>
      <c r="H8580" s="93"/>
      <c r="J8580" s="93"/>
      <c r="L8580" s="93"/>
      <c r="N8580" s="93"/>
      <c r="P8580" s="93"/>
    </row>
    <row r="8581" spans="2:16">
      <c r="B8581" s="93"/>
      <c r="C8581" s="93"/>
      <c r="D8581" s="93"/>
      <c r="F8581" s="93"/>
      <c r="H8581" s="93"/>
      <c r="J8581" s="93"/>
      <c r="L8581" s="93"/>
      <c r="N8581" s="93"/>
      <c r="P8581" s="93"/>
    </row>
    <row r="8582" spans="2:16">
      <c r="B8582" s="93"/>
      <c r="C8582" s="93"/>
      <c r="D8582" s="93"/>
      <c r="F8582" s="93"/>
      <c r="H8582" s="93"/>
      <c r="J8582" s="93"/>
      <c r="L8582" s="93"/>
      <c r="N8582" s="93"/>
      <c r="P8582" s="93"/>
    </row>
    <row r="8583" spans="2:16">
      <c r="B8583" s="93"/>
      <c r="C8583" s="93"/>
      <c r="D8583" s="93"/>
      <c r="F8583" s="93"/>
      <c r="H8583" s="93"/>
      <c r="J8583" s="93"/>
      <c r="L8583" s="93"/>
      <c r="N8583" s="93"/>
      <c r="P8583" s="93"/>
    </row>
    <row r="8584" spans="2:16">
      <c r="B8584" s="93"/>
      <c r="C8584" s="93"/>
      <c r="D8584" s="93"/>
      <c r="F8584" s="93"/>
      <c r="H8584" s="93"/>
      <c r="J8584" s="93"/>
      <c r="L8584" s="93"/>
      <c r="N8584" s="93"/>
      <c r="P8584" s="93"/>
    </row>
    <row r="8585" spans="2:16">
      <c r="B8585" s="93"/>
      <c r="C8585" s="93"/>
      <c r="D8585" s="93"/>
      <c r="F8585" s="93"/>
      <c r="H8585" s="93"/>
      <c r="J8585" s="93"/>
      <c r="L8585" s="93"/>
      <c r="N8585" s="93"/>
      <c r="P8585" s="93"/>
    </row>
    <row r="8586" spans="2:16">
      <c r="B8586" s="93"/>
      <c r="C8586" s="93"/>
      <c r="D8586" s="93"/>
      <c r="F8586" s="93"/>
      <c r="H8586" s="93"/>
      <c r="J8586" s="93"/>
      <c r="L8586" s="93"/>
      <c r="N8586" s="93"/>
      <c r="P8586" s="93"/>
    </row>
    <row r="8587" spans="2:16">
      <c r="B8587" s="93"/>
      <c r="C8587" s="93"/>
      <c r="D8587" s="93"/>
      <c r="F8587" s="93"/>
      <c r="H8587" s="93"/>
      <c r="J8587" s="93"/>
      <c r="L8587" s="93"/>
      <c r="N8587" s="93"/>
      <c r="P8587" s="93"/>
    </row>
    <row r="8588" spans="2:16">
      <c r="B8588" s="93"/>
      <c r="C8588" s="93"/>
      <c r="D8588" s="93"/>
      <c r="F8588" s="93"/>
      <c r="H8588" s="93"/>
      <c r="J8588" s="93"/>
      <c r="L8588" s="93"/>
      <c r="N8588" s="93"/>
      <c r="P8588" s="93"/>
    </row>
    <row r="8589" spans="2:16">
      <c r="B8589" s="93"/>
      <c r="C8589" s="93"/>
      <c r="D8589" s="93"/>
      <c r="F8589" s="93"/>
      <c r="H8589" s="93"/>
      <c r="J8589" s="93"/>
      <c r="L8589" s="93"/>
      <c r="N8589" s="93"/>
      <c r="P8589" s="93"/>
    </row>
    <row r="8590" spans="2:16">
      <c r="B8590" s="93"/>
      <c r="C8590" s="93"/>
      <c r="D8590" s="93"/>
      <c r="F8590" s="93"/>
      <c r="H8590" s="93"/>
      <c r="J8590" s="93"/>
      <c r="L8590" s="93"/>
      <c r="N8590" s="93"/>
      <c r="P8590" s="93"/>
    </row>
    <row r="8591" spans="2:16">
      <c r="B8591" s="93"/>
      <c r="C8591" s="93"/>
      <c r="D8591" s="93"/>
      <c r="F8591" s="93"/>
      <c r="H8591" s="93"/>
      <c r="J8591" s="93"/>
      <c r="L8591" s="93"/>
      <c r="N8591" s="93"/>
      <c r="P8591" s="93"/>
    </row>
    <row r="8592" spans="2:16">
      <c r="B8592" s="93"/>
      <c r="C8592" s="93"/>
      <c r="D8592" s="93"/>
      <c r="F8592" s="93"/>
      <c r="H8592" s="93"/>
      <c r="J8592" s="93"/>
      <c r="L8592" s="93"/>
      <c r="N8592" s="93"/>
      <c r="P8592" s="93"/>
    </row>
    <row r="8593" spans="2:16">
      <c r="B8593" s="93"/>
      <c r="C8593" s="93"/>
      <c r="D8593" s="93"/>
      <c r="F8593" s="93"/>
      <c r="H8593" s="93"/>
      <c r="J8593" s="93"/>
      <c r="L8593" s="93"/>
      <c r="N8593" s="93"/>
      <c r="P8593" s="93"/>
    </row>
    <row r="8594" spans="2:16">
      <c r="B8594" s="93"/>
      <c r="C8594" s="93"/>
      <c r="D8594" s="93"/>
      <c r="F8594" s="93"/>
      <c r="H8594" s="93"/>
      <c r="J8594" s="93"/>
      <c r="L8594" s="93"/>
      <c r="N8594" s="93"/>
      <c r="P8594" s="93"/>
    </row>
    <row r="8595" spans="2:16">
      <c r="B8595" s="93"/>
      <c r="C8595" s="93"/>
      <c r="D8595" s="93"/>
      <c r="F8595" s="93"/>
      <c r="H8595" s="93"/>
      <c r="J8595" s="93"/>
      <c r="L8595" s="93"/>
      <c r="N8595" s="93"/>
      <c r="P8595" s="93"/>
    </row>
    <row r="8596" spans="2:16">
      <c r="B8596" s="93"/>
      <c r="C8596" s="93"/>
      <c r="D8596" s="93"/>
      <c r="F8596" s="93"/>
      <c r="H8596" s="93"/>
      <c r="J8596" s="93"/>
      <c r="L8596" s="93"/>
      <c r="N8596" s="93"/>
      <c r="P8596" s="93"/>
    </row>
    <row r="8597" spans="2:16">
      <c r="B8597" s="93"/>
      <c r="C8597" s="93"/>
      <c r="D8597" s="93"/>
      <c r="F8597" s="93"/>
      <c r="H8597" s="93"/>
      <c r="J8597" s="93"/>
      <c r="L8597" s="93"/>
      <c r="N8597" s="93"/>
      <c r="P8597" s="93"/>
    </row>
    <row r="8598" spans="2:16">
      <c r="B8598" s="93"/>
      <c r="C8598" s="93"/>
      <c r="D8598" s="93"/>
      <c r="F8598" s="93"/>
      <c r="H8598" s="93"/>
      <c r="J8598" s="93"/>
      <c r="L8598" s="93"/>
      <c r="N8598" s="93"/>
      <c r="P8598" s="93"/>
    </row>
    <row r="8599" spans="2:16">
      <c r="B8599" s="93"/>
      <c r="C8599" s="93"/>
      <c r="D8599" s="93"/>
      <c r="F8599" s="93"/>
      <c r="H8599" s="93"/>
      <c r="J8599" s="93"/>
      <c r="L8599" s="93"/>
      <c r="N8599" s="93"/>
      <c r="P8599" s="93"/>
    </row>
    <row r="8600" spans="2:16">
      <c r="B8600" s="93"/>
      <c r="C8600" s="93"/>
      <c r="D8600" s="93"/>
      <c r="F8600" s="93"/>
      <c r="H8600" s="93"/>
      <c r="J8600" s="93"/>
      <c r="L8600" s="93"/>
      <c r="N8600" s="93"/>
      <c r="P8600" s="93"/>
    </row>
    <row r="8601" spans="2:16">
      <c r="B8601" s="93"/>
      <c r="C8601" s="93"/>
      <c r="D8601" s="93"/>
      <c r="F8601" s="93"/>
      <c r="H8601" s="93"/>
      <c r="J8601" s="93"/>
      <c r="L8601" s="93"/>
      <c r="N8601" s="93"/>
      <c r="P8601" s="93"/>
    </row>
    <row r="8602" spans="2:16">
      <c r="B8602" s="93"/>
      <c r="C8602" s="93"/>
      <c r="D8602" s="93"/>
      <c r="F8602" s="93"/>
      <c r="H8602" s="93"/>
      <c r="J8602" s="93"/>
      <c r="L8602" s="93"/>
      <c r="N8602" s="93"/>
      <c r="P8602" s="93"/>
    </row>
    <row r="8603" spans="2:16">
      <c r="B8603" s="93"/>
      <c r="C8603" s="93"/>
      <c r="D8603" s="93"/>
      <c r="F8603" s="93"/>
      <c r="H8603" s="93"/>
      <c r="J8603" s="93"/>
      <c r="L8603" s="93"/>
      <c r="N8603" s="93"/>
      <c r="P8603" s="93"/>
    </row>
    <row r="8604" spans="2:16">
      <c r="B8604" s="93"/>
      <c r="C8604" s="93"/>
      <c r="D8604" s="93"/>
      <c r="F8604" s="93"/>
      <c r="H8604" s="93"/>
      <c r="J8604" s="93"/>
      <c r="L8604" s="93"/>
      <c r="N8604" s="93"/>
      <c r="P8604" s="93"/>
    </row>
    <row r="8605" spans="2:16">
      <c r="B8605" s="93"/>
      <c r="C8605" s="93"/>
      <c r="D8605" s="93"/>
      <c r="F8605" s="93"/>
      <c r="H8605" s="93"/>
      <c r="J8605" s="93"/>
      <c r="L8605" s="93"/>
      <c r="N8605" s="93"/>
      <c r="P8605" s="93"/>
    </row>
    <row r="8606" spans="2:16">
      <c r="B8606" s="93"/>
      <c r="C8606" s="93"/>
      <c r="D8606" s="93"/>
      <c r="F8606" s="93"/>
      <c r="H8606" s="93"/>
      <c r="J8606" s="93"/>
      <c r="L8606" s="93"/>
      <c r="N8606" s="93"/>
      <c r="P8606" s="93"/>
    </row>
    <row r="8607" spans="2:16">
      <c r="B8607" s="93"/>
      <c r="C8607" s="93"/>
      <c r="D8607" s="93"/>
      <c r="F8607" s="93"/>
      <c r="H8607" s="93"/>
      <c r="J8607" s="93"/>
      <c r="L8607" s="93"/>
      <c r="N8607" s="93"/>
      <c r="P8607" s="93"/>
    </row>
    <row r="8608" spans="2:16">
      <c r="B8608" s="93"/>
      <c r="C8608" s="93"/>
      <c r="D8608" s="93"/>
      <c r="F8608" s="93"/>
      <c r="H8608" s="93"/>
      <c r="J8608" s="93"/>
      <c r="L8608" s="93"/>
      <c r="N8608" s="93"/>
      <c r="P8608" s="93"/>
    </row>
    <row r="8609" spans="2:16">
      <c r="B8609" s="93"/>
      <c r="C8609" s="93"/>
      <c r="D8609" s="93"/>
      <c r="F8609" s="93"/>
      <c r="H8609" s="93"/>
      <c r="J8609" s="93"/>
      <c r="L8609" s="93"/>
      <c r="N8609" s="93"/>
      <c r="P8609" s="93"/>
    </row>
    <row r="8610" spans="2:16">
      <c r="B8610" s="93"/>
      <c r="C8610" s="93"/>
      <c r="D8610" s="93"/>
      <c r="F8610" s="93"/>
      <c r="H8610" s="93"/>
      <c r="J8610" s="93"/>
      <c r="L8610" s="93"/>
      <c r="N8610" s="93"/>
      <c r="P8610" s="93"/>
    </row>
    <row r="8611" spans="2:16">
      <c r="B8611" s="93"/>
      <c r="C8611" s="93"/>
      <c r="D8611" s="93"/>
      <c r="F8611" s="93"/>
      <c r="H8611" s="93"/>
      <c r="J8611" s="93"/>
      <c r="L8611" s="93"/>
      <c r="N8611" s="93"/>
      <c r="P8611" s="93"/>
    </row>
    <row r="8612" spans="2:16">
      <c r="B8612" s="93"/>
      <c r="C8612" s="93"/>
      <c r="D8612" s="93"/>
      <c r="F8612" s="93"/>
      <c r="H8612" s="93"/>
      <c r="J8612" s="93"/>
      <c r="L8612" s="93"/>
      <c r="N8612" s="93"/>
      <c r="P8612" s="93"/>
    </row>
    <row r="8613" spans="2:16">
      <c r="B8613" s="93"/>
      <c r="C8613" s="93"/>
      <c r="D8613" s="93"/>
      <c r="F8613" s="93"/>
      <c r="H8613" s="93"/>
      <c r="J8613" s="93"/>
      <c r="L8613" s="93"/>
      <c r="N8613" s="93"/>
      <c r="P8613" s="93"/>
    </row>
    <row r="8614" spans="2:16">
      <c r="B8614" s="93"/>
      <c r="C8614" s="93"/>
      <c r="D8614" s="93"/>
      <c r="F8614" s="93"/>
      <c r="H8614" s="93"/>
      <c r="J8614" s="93"/>
      <c r="L8614" s="93"/>
      <c r="N8614" s="93"/>
      <c r="P8614" s="93"/>
    </row>
    <row r="8615" spans="2:16">
      <c r="B8615" s="93"/>
      <c r="C8615" s="93"/>
      <c r="D8615" s="93"/>
      <c r="F8615" s="93"/>
      <c r="H8615" s="93"/>
      <c r="J8615" s="93"/>
      <c r="L8615" s="93"/>
      <c r="N8615" s="93"/>
      <c r="P8615" s="93"/>
    </row>
    <row r="8616" spans="2:16">
      <c r="B8616" s="93"/>
      <c r="C8616" s="93"/>
      <c r="D8616" s="93"/>
      <c r="F8616" s="93"/>
      <c r="H8616" s="93"/>
      <c r="J8616" s="93"/>
      <c r="L8616" s="93"/>
      <c r="N8616" s="93"/>
      <c r="P8616" s="93"/>
    </row>
    <row r="8617" spans="2:16">
      <c r="B8617" s="93"/>
      <c r="C8617" s="93"/>
      <c r="D8617" s="93"/>
      <c r="F8617" s="93"/>
      <c r="H8617" s="93"/>
      <c r="J8617" s="93"/>
      <c r="L8617" s="93"/>
      <c r="N8617" s="93"/>
      <c r="P8617" s="93"/>
    </row>
    <row r="8618" spans="2:16">
      <c r="B8618" s="93"/>
      <c r="C8618" s="93"/>
      <c r="D8618" s="93"/>
      <c r="F8618" s="93"/>
      <c r="H8618" s="93"/>
      <c r="J8618" s="93"/>
      <c r="L8618" s="93"/>
      <c r="N8618" s="93"/>
      <c r="P8618" s="93"/>
    </row>
    <row r="8619" spans="2:16">
      <c r="B8619" s="93"/>
      <c r="C8619" s="93"/>
      <c r="D8619" s="93"/>
      <c r="F8619" s="93"/>
      <c r="H8619" s="93"/>
      <c r="J8619" s="93"/>
      <c r="L8619" s="93"/>
      <c r="N8619" s="93"/>
      <c r="P8619" s="93"/>
    </row>
    <row r="8620" spans="2:16">
      <c r="B8620" s="93"/>
      <c r="C8620" s="93"/>
      <c r="D8620" s="93"/>
      <c r="F8620" s="93"/>
      <c r="H8620" s="93"/>
      <c r="J8620" s="93"/>
      <c r="L8620" s="93"/>
      <c r="N8620" s="93"/>
      <c r="P8620" s="93"/>
    </row>
    <row r="8621" spans="2:16">
      <c r="B8621" s="93"/>
      <c r="C8621" s="93"/>
      <c r="D8621" s="93"/>
      <c r="F8621" s="93"/>
      <c r="H8621" s="93"/>
      <c r="J8621" s="93"/>
      <c r="L8621" s="93"/>
      <c r="N8621" s="93"/>
      <c r="P8621" s="93"/>
    </row>
    <row r="8622" spans="2:16">
      <c r="B8622" s="93"/>
      <c r="C8622" s="93"/>
      <c r="D8622" s="93"/>
      <c r="F8622" s="93"/>
      <c r="H8622" s="93"/>
      <c r="J8622" s="93"/>
      <c r="L8622" s="93"/>
      <c r="N8622" s="93"/>
      <c r="P8622" s="93"/>
    </row>
    <row r="8623" spans="2:16">
      <c r="B8623" s="93"/>
      <c r="C8623" s="93"/>
      <c r="D8623" s="93"/>
      <c r="F8623" s="93"/>
      <c r="H8623" s="93"/>
      <c r="J8623" s="93"/>
      <c r="L8623" s="93"/>
      <c r="N8623" s="93"/>
      <c r="P8623" s="93"/>
    </row>
    <row r="8624" spans="2:16">
      <c r="B8624" s="93"/>
      <c r="C8624" s="93"/>
      <c r="D8624" s="93"/>
      <c r="F8624" s="93"/>
      <c r="H8624" s="93"/>
      <c r="J8624" s="93"/>
      <c r="L8624" s="93"/>
      <c r="N8624" s="93"/>
      <c r="P8624" s="93"/>
    </row>
    <row r="8625" spans="2:16">
      <c r="B8625" s="93"/>
      <c r="C8625" s="93"/>
      <c r="D8625" s="93"/>
      <c r="F8625" s="93"/>
      <c r="H8625" s="93"/>
      <c r="J8625" s="93"/>
      <c r="L8625" s="93"/>
      <c r="N8625" s="93"/>
      <c r="P8625" s="93"/>
    </row>
    <row r="8626" spans="2:16">
      <c r="B8626" s="93"/>
      <c r="C8626" s="93"/>
      <c r="D8626" s="93"/>
      <c r="F8626" s="93"/>
      <c r="H8626" s="93"/>
      <c r="J8626" s="93"/>
      <c r="L8626" s="93"/>
      <c r="N8626" s="93"/>
      <c r="P8626" s="93"/>
    </row>
    <row r="8627" spans="2:16">
      <c r="B8627" s="93"/>
      <c r="C8627" s="93"/>
      <c r="D8627" s="93"/>
      <c r="F8627" s="93"/>
      <c r="H8627" s="93"/>
      <c r="J8627" s="93"/>
      <c r="L8627" s="93"/>
      <c r="N8627" s="93"/>
      <c r="P8627" s="93"/>
    </row>
    <row r="8628" spans="2:16">
      <c r="B8628" s="93"/>
      <c r="C8628" s="93"/>
      <c r="D8628" s="93"/>
      <c r="F8628" s="93"/>
      <c r="H8628" s="93"/>
      <c r="J8628" s="93"/>
      <c r="L8628" s="93"/>
      <c r="N8628" s="93"/>
      <c r="P8628" s="93"/>
    </row>
    <row r="8629" spans="2:16">
      <c r="B8629" s="93"/>
      <c r="C8629" s="93"/>
      <c r="D8629" s="93"/>
      <c r="F8629" s="93"/>
      <c r="H8629" s="93"/>
      <c r="J8629" s="93"/>
      <c r="L8629" s="93"/>
      <c r="N8629" s="93"/>
      <c r="P8629" s="93"/>
    </row>
    <row r="8630" spans="2:16">
      <c r="B8630" s="93"/>
      <c r="C8630" s="93"/>
      <c r="D8630" s="93"/>
      <c r="F8630" s="93"/>
      <c r="H8630" s="93"/>
      <c r="J8630" s="93"/>
      <c r="L8630" s="93"/>
      <c r="N8630" s="93"/>
      <c r="P8630" s="93"/>
    </row>
    <row r="8631" spans="2:16">
      <c r="B8631" s="93"/>
      <c r="C8631" s="93"/>
      <c r="D8631" s="93"/>
      <c r="F8631" s="93"/>
      <c r="H8631" s="93"/>
      <c r="J8631" s="93"/>
      <c r="L8631" s="93"/>
      <c r="N8631" s="93"/>
      <c r="P8631" s="93"/>
    </row>
    <row r="8632" spans="2:16">
      <c r="B8632" s="93"/>
      <c r="C8632" s="93"/>
      <c r="D8632" s="93"/>
      <c r="F8632" s="93"/>
      <c r="H8632" s="93"/>
      <c r="J8632" s="93"/>
      <c r="L8632" s="93"/>
      <c r="N8632" s="93"/>
      <c r="P8632" s="93"/>
    </row>
    <row r="8633" spans="2:16">
      <c r="B8633" s="93"/>
      <c r="C8633" s="93"/>
      <c r="D8633" s="93"/>
      <c r="F8633" s="93"/>
      <c r="H8633" s="93"/>
      <c r="J8633" s="93"/>
      <c r="L8633" s="93"/>
      <c r="N8633" s="93"/>
      <c r="P8633" s="93"/>
    </row>
    <row r="8634" spans="2:16">
      <c r="B8634" s="93"/>
      <c r="C8634" s="93"/>
      <c r="D8634" s="93"/>
      <c r="F8634" s="93"/>
      <c r="H8634" s="93"/>
      <c r="J8634" s="93"/>
      <c r="L8634" s="93"/>
      <c r="N8634" s="93"/>
      <c r="P8634" s="93"/>
    </row>
    <row r="8635" spans="2:16">
      <c r="B8635" s="93"/>
      <c r="C8635" s="93"/>
      <c r="D8635" s="93"/>
      <c r="F8635" s="93"/>
      <c r="H8635" s="93"/>
      <c r="J8635" s="93"/>
      <c r="L8635" s="93"/>
      <c r="N8635" s="93"/>
      <c r="P8635" s="93"/>
    </row>
    <row r="8636" spans="2:16">
      <c r="B8636" s="93"/>
      <c r="C8636" s="93"/>
      <c r="D8636" s="93"/>
      <c r="F8636" s="93"/>
      <c r="H8636" s="93"/>
      <c r="J8636" s="93"/>
      <c r="L8636" s="93"/>
      <c r="N8636" s="93"/>
      <c r="P8636" s="93"/>
    </row>
    <row r="8637" spans="2:16">
      <c r="B8637" s="93"/>
      <c r="C8637" s="93"/>
      <c r="D8637" s="93"/>
      <c r="F8637" s="93"/>
      <c r="H8637" s="93"/>
      <c r="J8637" s="93"/>
      <c r="L8637" s="93"/>
      <c r="N8637" s="93"/>
      <c r="P8637" s="93"/>
    </row>
    <row r="8638" spans="2:16">
      <c r="B8638" s="93"/>
      <c r="C8638" s="93"/>
      <c r="D8638" s="93"/>
      <c r="F8638" s="93"/>
      <c r="H8638" s="93"/>
      <c r="J8638" s="93"/>
      <c r="L8638" s="93"/>
      <c r="N8638" s="93"/>
      <c r="P8638" s="93"/>
    </row>
    <row r="8639" spans="2:16">
      <c r="B8639" s="93"/>
      <c r="C8639" s="93"/>
      <c r="D8639" s="93"/>
      <c r="F8639" s="93"/>
      <c r="H8639" s="93"/>
      <c r="J8639" s="93"/>
      <c r="L8639" s="93"/>
      <c r="N8639" s="93"/>
      <c r="P8639" s="93"/>
    </row>
    <row r="8640" spans="2:16">
      <c r="B8640" s="93"/>
      <c r="C8640" s="93"/>
      <c r="D8640" s="93"/>
      <c r="F8640" s="93"/>
      <c r="H8640" s="93"/>
      <c r="J8640" s="93"/>
      <c r="L8640" s="93"/>
      <c r="N8640" s="93"/>
      <c r="P8640" s="93"/>
    </row>
    <row r="8641" spans="2:16">
      <c r="B8641" s="93"/>
      <c r="C8641" s="93"/>
      <c r="D8641" s="93"/>
      <c r="F8641" s="93"/>
      <c r="H8641" s="93"/>
      <c r="J8641" s="93"/>
      <c r="L8641" s="93"/>
      <c r="N8641" s="93"/>
      <c r="P8641" s="93"/>
    </row>
    <row r="8642" spans="2:16">
      <c r="B8642" s="93"/>
      <c r="C8642" s="93"/>
      <c r="D8642" s="93"/>
      <c r="F8642" s="93"/>
      <c r="H8642" s="93"/>
      <c r="J8642" s="93"/>
      <c r="L8642" s="93"/>
      <c r="N8642" s="93"/>
      <c r="P8642" s="93"/>
    </row>
    <row r="8643" spans="2:16">
      <c r="B8643" s="93"/>
      <c r="C8643" s="93"/>
      <c r="D8643" s="93"/>
      <c r="F8643" s="93"/>
      <c r="H8643" s="93"/>
      <c r="J8643" s="93"/>
      <c r="L8643" s="93"/>
      <c r="N8643" s="93"/>
      <c r="P8643" s="93"/>
    </row>
    <row r="8644" spans="2:16">
      <c r="B8644" s="93"/>
      <c r="C8644" s="93"/>
      <c r="D8644" s="93"/>
      <c r="F8644" s="93"/>
      <c r="H8644" s="93"/>
      <c r="J8644" s="93"/>
      <c r="L8644" s="93"/>
      <c r="N8644" s="93"/>
      <c r="P8644" s="93"/>
    </row>
    <row r="8645" spans="2:16">
      <c r="B8645" s="93"/>
      <c r="C8645" s="93"/>
      <c r="D8645" s="93"/>
      <c r="F8645" s="93"/>
      <c r="H8645" s="93"/>
      <c r="J8645" s="93"/>
      <c r="L8645" s="93"/>
      <c r="N8645" s="93"/>
      <c r="P8645" s="93"/>
    </row>
    <row r="8646" spans="2:16">
      <c r="B8646" s="93"/>
      <c r="C8646" s="93"/>
      <c r="D8646" s="93"/>
      <c r="F8646" s="93"/>
      <c r="H8646" s="93"/>
      <c r="J8646" s="93"/>
      <c r="L8646" s="93"/>
      <c r="N8646" s="93"/>
      <c r="P8646" s="93"/>
    </row>
    <row r="8647" spans="2:16">
      <c r="B8647" s="93"/>
      <c r="C8647" s="93"/>
      <c r="D8647" s="93"/>
      <c r="F8647" s="93"/>
      <c r="H8647" s="93"/>
      <c r="J8647" s="93"/>
      <c r="L8647" s="93"/>
      <c r="N8647" s="93"/>
      <c r="P8647" s="93"/>
    </row>
    <row r="8648" spans="2:16">
      <c r="B8648" s="93"/>
      <c r="C8648" s="93"/>
      <c r="D8648" s="93"/>
      <c r="F8648" s="93"/>
      <c r="H8648" s="93"/>
      <c r="J8648" s="93"/>
      <c r="L8648" s="93"/>
      <c r="N8648" s="93"/>
      <c r="P8648" s="93"/>
    </row>
    <row r="8649" spans="2:16">
      <c r="B8649" s="93"/>
      <c r="C8649" s="93"/>
      <c r="D8649" s="93"/>
      <c r="F8649" s="93"/>
      <c r="H8649" s="93"/>
      <c r="J8649" s="93"/>
      <c r="L8649" s="93"/>
      <c r="N8649" s="93"/>
      <c r="P8649" s="93"/>
    </row>
    <row r="8650" spans="2:16">
      <c r="B8650" s="93"/>
      <c r="C8650" s="93"/>
      <c r="D8650" s="93"/>
      <c r="F8650" s="93"/>
      <c r="H8650" s="93"/>
      <c r="J8650" s="93"/>
      <c r="L8650" s="93"/>
      <c r="N8650" s="93"/>
      <c r="P8650" s="93"/>
    </row>
    <row r="8651" spans="2:16">
      <c r="B8651" s="93"/>
      <c r="C8651" s="93"/>
      <c r="D8651" s="93"/>
      <c r="F8651" s="93"/>
      <c r="H8651" s="93"/>
      <c r="J8651" s="93"/>
      <c r="L8651" s="93"/>
      <c r="N8651" s="93"/>
      <c r="P8651" s="93"/>
    </row>
    <row r="8652" spans="2:16">
      <c r="B8652" s="93"/>
      <c r="C8652" s="93"/>
      <c r="D8652" s="93"/>
      <c r="F8652" s="93"/>
      <c r="H8652" s="93"/>
      <c r="J8652" s="93"/>
      <c r="L8652" s="93"/>
      <c r="N8652" s="93"/>
      <c r="P8652" s="93"/>
    </row>
    <row r="8653" spans="2:16">
      <c r="B8653" s="93"/>
      <c r="C8653" s="93"/>
      <c r="D8653" s="93"/>
      <c r="F8653" s="93"/>
      <c r="H8653" s="93"/>
      <c r="J8653" s="93"/>
      <c r="L8653" s="93"/>
      <c r="N8653" s="93"/>
      <c r="P8653" s="93"/>
    </row>
    <row r="8654" spans="2:16">
      <c r="B8654" s="93"/>
      <c r="C8654" s="93"/>
      <c r="D8654" s="93"/>
      <c r="F8654" s="93"/>
      <c r="H8654" s="93"/>
      <c r="J8654" s="93"/>
      <c r="L8654" s="93"/>
      <c r="N8654" s="93"/>
      <c r="P8654" s="93"/>
    </row>
    <row r="8655" spans="2:16">
      <c r="B8655" s="93"/>
      <c r="C8655" s="93"/>
      <c r="D8655" s="93"/>
      <c r="F8655" s="93"/>
      <c r="H8655" s="93"/>
      <c r="J8655" s="93"/>
      <c r="L8655" s="93"/>
      <c r="N8655" s="93"/>
      <c r="P8655" s="93"/>
    </row>
    <row r="8656" spans="2:16">
      <c r="B8656" s="93"/>
      <c r="C8656" s="93"/>
      <c r="D8656" s="93"/>
      <c r="F8656" s="93"/>
      <c r="H8656" s="93"/>
      <c r="J8656" s="93"/>
      <c r="L8656" s="93"/>
      <c r="N8656" s="93"/>
      <c r="P8656" s="93"/>
    </row>
    <row r="8657" spans="2:16">
      <c r="B8657" s="93"/>
      <c r="C8657" s="93"/>
      <c r="D8657" s="93"/>
      <c r="F8657" s="93"/>
      <c r="H8657" s="93"/>
      <c r="J8657" s="93"/>
      <c r="L8657" s="93"/>
      <c r="N8657" s="93"/>
      <c r="P8657" s="93"/>
    </row>
    <row r="8658" spans="2:16">
      <c r="B8658" s="93"/>
      <c r="C8658" s="93"/>
      <c r="D8658" s="93"/>
      <c r="F8658" s="93"/>
      <c r="H8658" s="93"/>
      <c r="J8658" s="93"/>
      <c r="L8658" s="93"/>
      <c r="N8658" s="93"/>
      <c r="P8658" s="93"/>
    </row>
    <row r="8659" spans="2:16">
      <c r="B8659" s="93"/>
      <c r="C8659" s="93"/>
      <c r="D8659" s="93"/>
      <c r="F8659" s="93"/>
      <c r="H8659" s="93"/>
      <c r="J8659" s="93"/>
      <c r="L8659" s="93"/>
      <c r="N8659" s="93"/>
      <c r="P8659" s="93"/>
    </row>
    <row r="8660" spans="2:16">
      <c r="B8660" s="93"/>
      <c r="C8660" s="93"/>
      <c r="D8660" s="93"/>
      <c r="F8660" s="93"/>
      <c r="H8660" s="93"/>
      <c r="J8660" s="93"/>
      <c r="L8660" s="93"/>
      <c r="N8660" s="93"/>
      <c r="P8660" s="93"/>
    </row>
    <row r="8661" spans="2:16">
      <c r="B8661" s="93"/>
      <c r="C8661" s="93"/>
      <c r="D8661" s="93"/>
      <c r="F8661" s="93"/>
      <c r="H8661" s="93"/>
      <c r="J8661" s="93"/>
      <c r="L8661" s="93"/>
      <c r="N8661" s="93"/>
      <c r="P8661" s="93"/>
    </row>
    <row r="8662" spans="2:16">
      <c r="B8662" s="93"/>
      <c r="C8662" s="93"/>
      <c r="D8662" s="93"/>
      <c r="F8662" s="93"/>
      <c r="H8662" s="93"/>
      <c r="J8662" s="93"/>
      <c r="L8662" s="93"/>
      <c r="N8662" s="93"/>
      <c r="P8662" s="93"/>
    </row>
    <row r="8663" spans="2:16">
      <c r="B8663" s="93"/>
      <c r="C8663" s="93"/>
      <c r="D8663" s="93"/>
      <c r="F8663" s="93"/>
      <c r="H8663" s="93"/>
      <c r="J8663" s="93"/>
      <c r="L8663" s="93"/>
      <c r="N8663" s="93"/>
      <c r="P8663" s="93"/>
    </row>
    <row r="8664" spans="2:16">
      <c r="B8664" s="93"/>
      <c r="C8664" s="93"/>
      <c r="D8664" s="93"/>
      <c r="F8664" s="93"/>
      <c r="H8664" s="93"/>
      <c r="J8664" s="93"/>
      <c r="L8664" s="93"/>
      <c r="N8664" s="93"/>
      <c r="P8664" s="93"/>
    </row>
    <row r="8665" spans="2:16">
      <c r="B8665" s="93"/>
      <c r="C8665" s="93"/>
      <c r="D8665" s="93"/>
      <c r="F8665" s="93"/>
      <c r="H8665" s="93"/>
      <c r="J8665" s="93"/>
      <c r="L8665" s="93"/>
      <c r="N8665" s="93"/>
      <c r="P8665" s="93"/>
    </row>
    <row r="8666" spans="2:16">
      <c r="B8666" s="93"/>
      <c r="C8666" s="93"/>
      <c r="D8666" s="93"/>
      <c r="F8666" s="93"/>
      <c r="H8666" s="93"/>
      <c r="J8666" s="93"/>
      <c r="L8666" s="93"/>
      <c r="N8666" s="93"/>
      <c r="P8666" s="93"/>
    </row>
    <row r="8667" spans="2:16">
      <c r="B8667" s="93"/>
      <c r="C8667" s="93"/>
      <c r="D8667" s="93"/>
      <c r="F8667" s="93"/>
      <c r="H8667" s="93"/>
      <c r="J8667" s="93"/>
      <c r="L8667" s="93"/>
      <c r="N8667" s="93"/>
      <c r="P8667" s="93"/>
    </row>
    <row r="8668" spans="2:16">
      <c r="B8668" s="93"/>
      <c r="C8668" s="93"/>
      <c r="D8668" s="93"/>
      <c r="F8668" s="93"/>
      <c r="H8668" s="93"/>
      <c r="J8668" s="93"/>
      <c r="L8668" s="93"/>
      <c r="N8668" s="93"/>
      <c r="P8668" s="93"/>
    </row>
    <row r="8669" spans="2:16">
      <c r="B8669" s="93"/>
      <c r="C8669" s="93"/>
      <c r="D8669" s="93"/>
      <c r="F8669" s="93"/>
      <c r="H8669" s="93"/>
      <c r="J8669" s="93"/>
      <c r="L8669" s="93"/>
      <c r="N8669" s="93"/>
      <c r="P8669" s="93"/>
    </row>
    <row r="8670" spans="2:16">
      <c r="B8670" s="93"/>
      <c r="C8670" s="93"/>
      <c r="D8670" s="93"/>
      <c r="F8670" s="93"/>
      <c r="H8670" s="93"/>
      <c r="J8670" s="93"/>
      <c r="L8670" s="93"/>
      <c r="N8670" s="93"/>
      <c r="P8670" s="93"/>
    </row>
    <row r="8671" spans="2:16">
      <c r="B8671" s="93"/>
      <c r="C8671" s="93"/>
      <c r="D8671" s="93"/>
      <c r="F8671" s="93"/>
      <c r="H8671" s="93"/>
      <c r="J8671" s="93"/>
      <c r="L8671" s="93"/>
      <c r="N8671" s="93"/>
      <c r="P8671" s="93"/>
    </row>
    <row r="8672" spans="2:16">
      <c r="B8672" s="93"/>
      <c r="C8672" s="93"/>
      <c r="D8672" s="93"/>
      <c r="F8672" s="93"/>
      <c r="H8672" s="93"/>
      <c r="J8672" s="93"/>
      <c r="L8672" s="93"/>
      <c r="N8672" s="93"/>
      <c r="P8672" s="93"/>
    </row>
    <row r="8673" spans="2:16">
      <c r="B8673" s="93"/>
      <c r="C8673" s="93"/>
      <c r="D8673" s="93"/>
      <c r="F8673" s="93"/>
      <c r="H8673" s="93"/>
      <c r="J8673" s="93"/>
      <c r="L8673" s="93"/>
      <c r="N8673" s="93"/>
      <c r="P8673" s="93"/>
    </row>
    <row r="8674" spans="2:16">
      <c r="B8674" s="93"/>
      <c r="C8674" s="93"/>
      <c r="D8674" s="93"/>
      <c r="F8674" s="93"/>
      <c r="H8674" s="93"/>
      <c r="J8674" s="93"/>
      <c r="L8674" s="93"/>
      <c r="N8674" s="93"/>
      <c r="P8674" s="93"/>
    </row>
    <row r="8675" spans="2:16">
      <c r="B8675" s="93"/>
      <c r="C8675" s="93"/>
      <c r="D8675" s="93"/>
      <c r="F8675" s="93"/>
      <c r="H8675" s="93"/>
      <c r="J8675" s="93"/>
      <c r="L8675" s="93"/>
      <c r="N8675" s="93"/>
      <c r="P8675" s="93"/>
    </row>
    <row r="8676" spans="2:16">
      <c r="B8676" s="93"/>
      <c r="C8676" s="93"/>
      <c r="D8676" s="93"/>
      <c r="F8676" s="93"/>
      <c r="H8676" s="93"/>
      <c r="J8676" s="93"/>
      <c r="L8676" s="93"/>
      <c r="N8676" s="93"/>
      <c r="P8676" s="93"/>
    </row>
    <row r="8677" spans="2:16">
      <c r="B8677" s="93"/>
      <c r="C8677" s="93"/>
      <c r="D8677" s="93"/>
      <c r="F8677" s="93"/>
      <c r="H8677" s="93"/>
      <c r="J8677" s="93"/>
      <c r="L8677" s="93"/>
      <c r="N8677" s="93"/>
      <c r="P8677" s="93"/>
    </row>
    <row r="8678" spans="2:16">
      <c r="B8678" s="93"/>
      <c r="C8678" s="93"/>
      <c r="D8678" s="93"/>
      <c r="F8678" s="93"/>
      <c r="H8678" s="93"/>
      <c r="J8678" s="93"/>
      <c r="L8678" s="93"/>
      <c r="N8678" s="93"/>
      <c r="P8678" s="93"/>
    </row>
    <row r="8679" spans="2:16">
      <c r="B8679" s="93"/>
      <c r="C8679" s="93"/>
      <c r="D8679" s="93"/>
      <c r="F8679" s="93"/>
      <c r="H8679" s="93"/>
      <c r="J8679" s="93"/>
      <c r="L8679" s="93"/>
      <c r="N8679" s="93"/>
      <c r="P8679" s="93"/>
    </row>
    <row r="8680" spans="2:16">
      <c r="B8680" s="93"/>
      <c r="C8680" s="93"/>
      <c r="D8680" s="93"/>
      <c r="F8680" s="93"/>
      <c r="H8680" s="93"/>
      <c r="J8680" s="93"/>
      <c r="L8680" s="93"/>
      <c r="N8680" s="93"/>
      <c r="P8680" s="93"/>
    </row>
    <row r="8681" spans="2:16">
      <c r="B8681" s="93"/>
      <c r="C8681" s="93"/>
      <c r="D8681" s="93"/>
      <c r="F8681" s="93"/>
      <c r="H8681" s="93"/>
      <c r="J8681" s="93"/>
      <c r="L8681" s="93"/>
      <c r="N8681" s="93"/>
      <c r="P8681" s="93"/>
    </row>
    <row r="8682" spans="2:16">
      <c r="B8682" s="93"/>
      <c r="C8682" s="93"/>
      <c r="D8682" s="93"/>
      <c r="F8682" s="93"/>
      <c r="H8682" s="93"/>
      <c r="J8682" s="93"/>
      <c r="L8682" s="93"/>
      <c r="N8682" s="93"/>
      <c r="P8682" s="93"/>
    </row>
    <row r="8683" spans="2:16">
      <c r="B8683" s="93"/>
      <c r="C8683" s="93"/>
      <c r="D8683" s="93"/>
      <c r="F8683" s="93"/>
      <c r="H8683" s="93"/>
      <c r="J8683" s="93"/>
      <c r="L8683" s="93"/>
      <c r="N8683" s="93"/>
      <c r="P8683" s="93"/>
    </row>
    <row r="8684" spans="2:16">
      <c r="B8684" s="93"/>
      <c r="C8684" s="93"/>
      <c r="D8684" s="93"/>
      <c r="F8684" s="93"/>
      <c r="H8684" s="93"/>
      <c r="J8684" s="93"/>
      <c r="L8684" s="93"/>
      <c r="N8684" s="93"/>
      <c r="P8684" s="93"/>
    </row>
    <row r="8685" spans="2:16">
      <c r="B8685" s="93"/>
      <c r="C8685" s="93"/>
      <c r="D8685" s="93"/>
      <c r="F8685" s="93"/>
      <c r="H8685" s="93"/>
      <c r="J8685" s="93"/>
      <c r="L8685" s="93"/>
      <c r="N8685" s="93"/>
      <c r="P8685" s="93"/>
    </row>
    <row r="8686" spans="2:16">
      <c r="B8686" s="93"/>
      <c r="C8686" s="93"/>
      <c r="D8686" s="93"/>
      <c r="F8686" s="93"/>
      <c r="H8686" s="93"/>
      <c r="J8686" s="93"/>
      <c r="L8686" s="93"/>
      <c r="N8686" s="93"/>
      <c r="P8686" s="93"/>
    </row>
    <row r="8687" spans="2:16">
      <c r="B8687" s="93"/>
      <c r="C8687" s="93"/>
      <c r="D8687" s="93"/>
      <c r="F8687" s="93"/>
      <c r="H8687" s="93"/>
      <c r="J8687" s="93"/>
      <c r="L8687" s="93"/>
      <c r="N8687" s="93"/>
      <c r="P8687" s="93"/>
    </row>
    <row r="8688" spans="2:16">
      <c r="B8688" s="93"/>
      <c r="C8688" s="93"/>
      <c r="D8688" s="93"/>
      <c r="F8688" s="93"/>
      <c r="H8688" s="93"/>
      <c r="J8688" s="93"/>
      <c r="L8688" s="93"/>
      <c r="N8688" s="93"/>
      <c r="P8688" s="93"/>
    </row>
    <row r="8689" spans="2:16">
      <c r="B8689" s="93"/>
      <c r="C8689" s="93"/>
      <c r="D8689" s="93"/>
      <c r="F8689" s="93"/>
      <c r="H8689" s="93"/>
      <c r="J8689" s="93"/>
      <c r="L8689" s="93"/>
      <c r="N8689" s="93"/>
      <c r="P8689" s="93"/>
    </row>
    <row r="8690" spans="2:16">
      <c r="B8690" s="93"/>
      <c r="C8690" s="93"/>
      <c r="D8690" s="93"/>
      <c r="F8690" s="93"/>
      <c r="H8690" s="93"/>
      <c r="J8690" s="93"/>
      <c r="L8690" s="93"/>
      <c r="N8690" s="93"/>
      <c r="P8690" s="93"/>
    </row>
    <row r="8691" spans="2:16">
      <c r="B8691" s="93"/>
      <c r="C8691" s="93"/>
      <c r="D8691" s="93"/>
      <c r="F8691" s="93"/>
      <c r="H8691" s="93"/>
      <c r="J8691" s="93"/>
      <c r="L8691" s="93"/>
      <c r="N8691" s="93"/>
      <c r="P8691" s="93"/>
    </row>
    <row r="8692" spans="2:16">
      <c r="B8692" s="93"/>
      <c r="C8692" s="93"/>
      <c r="D8692" s="93"/>
      <c r="F8692" s="93"/>
      <c r="H8692" s="93"/>
      <c r="J8692" s="93"/>
      <c r="L8692" s="93"/>
      <c r="N8692" s="93"/>
      <c r="P8692" s="93"/>
    </row>
    <row r="8693" spans="2:16">
      <c r="B8693" s="93"/>
      <c r="C8693" s="93"/>
      <c r="D8693" s="93"/>
      <c r="F8693" s="93"/>
      <c r="H8693" s="93"/>
      <c r="J8693" s="93"/>
      <c r="L8693" s="93"/>
      <c r="N8693" s="93"/>
      <c r="P8693" s="93"/>
    </row>
    <row r="8694" spans="2:16">
      <c r="B8694" s="93"/>
      <c r="C8694" s="93"/>
      <c r="D8694" s="93"/>
      <c r="F8694" s="93"/>
      <c r="H8694" s="93"/>
      <c r="J8694" s="93"/>
      <c r="L8694" s="93"/>
      <c r="N8694" s="93"/>
      <c r="P8694" s="93"/>
    </row>
    <row r="8695" spans="2:16">
      <c r="B8695" s="93"/>
      <c r="C8695" s="93"/>
      <c r="D8695" s="93"/>
      <c r="F8695" s="93"/>
      <c r="H8695" s="93"/>
      <c r="J8695" s="93"/>
      <c r="L8695" s="93"/>
      <c r="N8695" s="93"/>
      <c r="P8695" s="93"/>
    </row>
    <row r="8696" spans="2:16">
      <c r="B8696" s="93"/>
      <c r="C8696" s="93"/>
      <c r="D8696" s="93"/>
      <c r="F8696" s="93"/>
      <c r="H8696" s="93"/>
      <c r="J8696" s="93"/>
      <c r="L8696" s="93"/>
      <c r="N8696" s="93"/>
      <c r="P8696" s="93"/>
    </row>
    <row r="8697" spans="2:16">
      <c r="B8697" s="93"/>
      <c r="C8697" s="93"/>
      <c r="D8697" s="93"/>
      <c r="F8697" s="93"/>
      <c r="H8697" s="93"/>
      <c r="J8697" s="93"/>
      <c r="L8697" s="93"/>
      <c r="N8697" s="93"/>
      <c r="P8697" s="93"/>
    </row>
    <row r="8698" spans="2:16">
      <c r="B8698" s="93"/>
      <c r="C8698" s="93"/>
      <c r="D8698" s="93"/>
      <c r="F8698" s="93"/>
      <c r="H8698" s="93"/>
      <c r="J8698" s="93"/>
      <c r="L8698" s="93"/>
      <c r="N8698" s="93"/>
      <c r="P8698" s="93"/>
    </row>
    <row r="8699" spans="2:16">
      <c r="B8699" s="93"/>
      <c r="C8699" s="93"/>
      <c r="D8699" s="93"/>
      <c r="F8699" s="93"/>
      <c r="H8699" s="93"/>
      <c r="J8699" s="93"/>
      <c r="L8699" s="93"/>
      <c r="N8699" s="93"/>
      <c r="P8699" s="93"/>
    </row>
    <row r="8700" spans="2:16">
      <c r="B8700" s="93"/>
      <c r="C8700" s="93"/>
      <c r="D8700" s="93"/>
      <c r="F8700" s="93"/>
      <c r="H8700" s="93"/>
      <c r="J8700" s="93"/>
      <c r="L8700" s="93"/>
      <c r="N8700" s="93"/>
      <c r="P8700" s="93"/>
    </row>
    <row r="8701" spans="2:16">
      <c r="B8701" s="93"/>
      <c r="C8701" s="93"/>
      <c r="D8701" s="93"/>
      <c r="F8701" s="93"/>
      <c r="H8701" s="93"/>
      <c r="J8701" s="93"/>
      <c r="L8701" s="93"/>
      <c r="N8701" s="93"/>
      <c r="P8701" s="93"/>
    </row>
    <row r="8702" spans="2:16">
      <c r="B8702" s="93"/>
      <c r="C8702" s="93"/>
      <c r="D8702" s="93"/>
      <c r="F8702" s="93"/>
      <c r="H8702" s="93"/>
      <c r="J8702" s="93"/>
      <c r="L8702" s="93"/>
      <c r="N8702" s="93"/>
      <c r="P8702" s="93"/>
    </row>
    <row r="8703" spans="2:16">
      <c r="B8703" s="93"/>
      <c r="C8703" s="93"/>
      <c r="D8703" s="93"/>
      <c r="F8703" s="93"/>
      <c r="H8703" s="93"/>
      <c r="J8703" s="93"/>
      <c r="L8703" s="93"/>
      <c r="N8703" s="93"/>
      <c r="P8703" s="93"/>
    </row>
    <row r="8704" spans="2:16">
      <c r="B8704" s="93"/>
      <c r="C8704" s="93"/>
      <c r="D8704" s="93"/>
      <c r="F8704" s="93"/>
      <c r="H8704" s="93"/>
      <c r="J8704" s="93"/>
      <c r="L8704" s="93"/>
      <c r="N8704" s="93"/>
      <c r="P8704" s="93"/>
    </row>
    <row r="8705" spans="2:16">
      <c r="B8705" s="93"/>
      <c r="C8705" s="93"/>
      <c r="D8705" s="93"/>
      <c r="F8705" s="93"/>
      <c r="H8705" s="93"/>
      <c r="J8705" s="93"/>
      <c r="L8705" s="93"/>
      <c r="N8705" s="93"/>
      <c r="P8705" s="93"/>
    </row>
    <row r="8706" spans="2:16">
      <c r="B8706" s="93"/>
      <c r="C8706" s="93"/>
      <c r="D8706" s="93"/>
      <c r="F8706" s="93"/>
      <c r="H8706" s="93"/>
      <c r="J8706" s="93"/>
      <c r="L8706" s="93"/>
      <c r="N8706" s="93"/>
      <c r="P8706" s="93"/>
    </row>
    <row r="8707" spans="2:16">
      <c r="B8707" s="93"/>
      <c r="C8707" s="93"/>
      <c r="D8707" s="93"/>
      <c r="F8707" s="93"/>
      <c r="H8707" s="93"/>
      <c r="J8707" s="93"/>
      <c r="L8707" s="93"/>
      <c r="N8707" s="93"/>
      <c r="P8707" s="93"/>
    </row>
    <row r="8708" spans="2:16">
      <c r="B8708" s="93"/>
      <c r="C8708" s="93"/>
      <c r="D8708" s="93"/>
      <c r="F8708" s="93"/>
      <c r="H8708" s="93"/>
      <c r="J8708" s="93"/>
      <c r="L8708" s="93"/>
      <c r="N8708" s="93"/>
      <c r="P8708" s="93"/>
    </row>
    <row r="8709" spans="2:16">
      <c r="B8709" s="93"/>
      <c r="C8709" s="93"/>
      <c r="D8709" s="93"/>
      <c r="F8709" s="93"/>
      <c r="H8709" s="93"/>
      <c r="J8709" s="93"/>
      <c r="L8709" s="93"/>
      <c r="N8709" s="93"/>
      <c r="P8709" s="93"/>
    </row>
    <row r="8710" spans="2:16">
      <c r="B8710" s="93"/>
      <c r="C8710" s="93"/>
      <c r="D8710" s="93"/>
      <c r="F8710" s="93"/>
      <c r="H8710" s="93"/>
      <c r="J8710" s="93"/>
      <c r="L8710" s="93"/>
      <c r="N8710" s="93"/>
      <c r="P8710" s="93"/>
    </row>
    <row r="8711" spans="2:16">
      <c r="B8711" s="93"/>
      <c r="C8711" s="93"/>
      <c r="D8711" s="93"/>
      <c r="F8711" s="93"/>
      <c r="H8711" s="93"/>
      <c r="J8711" s="93"/>
      <c r="L8711" s="93"/>
      <c r="N8711" s="93"/>
      <c r="P8711" s="93"/>
    </row>
    <row r="8712" spans="2:16">
      <c r="B8712" s="93"/>
      <c r="C8712" s="93"/>
      <c r="D8712" s="93"/>
      <c r="F8712" s="93"/>
      <c r="H8712" s="93"/>
      <c r="J8712" s="93"/>
      <c r="L8712" s="93"/>
      <c r="N8712" s="93"/>
      <c r="P8712" s="93"/>
    </row>
    <row r="8713" spans="2:16">
      <c r="B8713" s="93"/>
      <c r="C8713" s="93"/>
      <c r="D8713" s="93"/>
      <c r="F8713" s="93"/>
      <c r="H8713" s="93"/>
      <c r="J8713" s="93"/>
      <c r="L8713" s="93"/>
      <c r="N8713" s="93"/>
      <c r="P8713" s="93"/>
    </row>
    <row r="8714" spans="2:16">
      <c r="B8714" s="93"/>
      <c r="C8714" s="93"/>
      <c r="D8714" s="93"/>
      <c r="F8714" s="93"/>
      <c r="H8714" s="93"/>
      <c r="J8714" s="93"/>
      <c r="L8714" s="93"/>
      <c r="N8714" s="93"/>
      <c r="P8714" s="93"/>
    </row>
    <row r="8715" spans="2:16">
      <c r="B8715" s="93"/>
      <c r="C8715" s="93"/>
      <c r="D8715" s="93"/>
      <c r="F8715" s="93"/>
      <c r="H8715" s="93"/>
      <c r="J8715" s="93"/>
      <c r="L8715" s="93"/>
      <c r="N8715" s="93"/>
      <c r="P8715" s="93"/>
    </row>
    <row r="8716" spans="2:16">
      <c r="B8716" s="93"/>
      <c r="C8716" s="93"/>
      <c r="D8716" s="93"/>
      <c r="F8716" s="93"/>
      <c r="H8716" s="93"/>
      <c r="J8716" s="93"/>
      <c r="L8716" s="93"/>
      <c r="N8716" s="93"/>
      <c r="P8716" s="93"/>
    </row>
    <row r="8717" spans="2:16">
      <c r="B8717" s="93"/>
      <c r="C8717" s="93"/>
      <c r="D8717" s="93"/>
      <c r="F8717" s="93"/>
      <c r="H8717" s="93"/>
      <c r="J8717" s="93"/>
      <c r="L8717" s="93"/>
      <c r="N8717" s="93"/>
      <c r="P8717" s="93"/>
    </row>
    <row r="8718" spans="2:16">
      <c r="B8718" s="93"/>
      <c r="C8718" s="93"/>
      <c r="D8718" s="93"/>
      <c r="F8718" s="93"/>
      <c r="H8718" s="93"/>
      <c r="J8718" s="93"/>
      <c r="L8718" s="93"/>
      <c r="N8718" s="93"/>
      <c r="P8718" s="93"/>
    </row>
    <row r="8719" spans="2:16">
      <c r="B8719" s="93"/>
      <c r="C8719" s="93"/>
      <c r="D8719" s="93"/>
      <c r="F8719" s="93"/>
      <c r="H8719" s="93"/>
      <c r="J8719" s="93"/>
      <c r="L8719" s="93"/>
      <c r="N8719" s="93"/>
      <c r="P8719" s="93"/>
    </row>
    <row r="8720" spans="2:16">
      <c r="B8720" s="93"/>
      <c r="C8720" s="93"/>
      <c r="D8720" s="93"/>
      <c r="F8720" s="93"/>
      <c r="H8720" s="93"/>
      <c r="J8720" s="93"/>
      <c r="L8720" s="93"/>
      <c r="N8720" s="93"/>
      <c r="P8720" s="93"/>
    </row>
    <row r="8721" spans="2:16">
      <c r="B8721" s="93"/>
      <c r="C8721" s="93"/>
      <c r="D8721" s="93"/>
      <c r="F8721" s="93"/>
      <c r="H8721" s="93"/>
      <c r="J8721" s="93"/>
      <c r="L8721" s="93"/>
      <c r="N8721" s="93"/>
      <c r="P8721" s="93"/>
    </row>
    <row r="8722" spans="2:16">
      <c r="B8722" s="93"/>
      <c r="C8722" s="93"/>
      <c r="D8722" s="93"/>
      <c r="F8722" s="93"/>
      <c r="H8722" s="93"/>
      <c r="J8722" s="93"/>
      <c r="L8722" s="93"/>
      <c r="N8722" s="93"/>
      <c r="P8722" s="93"/>
    </row>
    <row r="8723" spans="2:16">
      <c r="B8723" s="93"/>
      <c r="C8723" s="93"/>
      <c r="D8723" s="93"/>
      <c r="F8723" s="93"/>
      <c r="H8723" s="93"/>
      <c r="J8723" s="93"/>
      <c r="L8723" s="93"/>
      <c r="N8723" s="93"/>
      <c r="P8723" s="93"/>
    </row>
    <row r="8724" spans="2:16">
      <c r="B8724" s="93"/>
      <c r="C8724" s="93"/>
      <c r="D8724" s="93"/>
      <c r="F8724" s="93"/>
      <c r="H8724" s="93"/>
      <c r="J8724" s="93"/>
      <c r="L8724" s="93"/>
      <c r="N8724" s="93"/>
      <c r="P8724" s="93"/>
    </row>
    <row r="8725" spans="2:16">
      <c r="B8725" s="93"/>
      <c r="C8725" s="93"/>
      <c r="D8725" s="93"/>
      <c r="F8725" s="93"/>
      <c r="H8725" s="93"/>
      <c r="J8725" s="93"/>
      <c r="L8725" s="93"/>
      <c r="N8725" s="93"/>
      <c r="P8725" s="93"/>
    </row>
    <row r="8726" spans="2:16">
      <c r="B8726" s="93"/>
      <c r="C8726" s="93"/>
      <c r="D8726" s="93"/>
      <c r="F8726" s="93"/>
      <c r="H8726" s="93"/>
      <c r="J8726" s="93"/>
      <c r="L8726" s="93"/>
      <c r="N8726" s="93"/>
      <c r="P8726" s="93"/>
    </row>
    <row r="8727" spans="2:16">
      <c r="B8727" s="93"/>
      <c r="C8727" s="93"/>
      <c r="D8727" s="93"/>
      <c r="F8727" s="93"/>
      <c r="H8727" s="93"/>
      <c r="J8727" s="93"/>
      <c r="L8727" s="93"/>
      <c r="N8727" s="93"/>
      <c r="P8727" s="93"/>
    </row>
    <row r="8728" spans="2:16">
      <c r="B8728" s="93"/>
      <c r="C8728" s="93"/>
      <c r="D8728" s="93"/>
      <c r="F8728" s="93"/>
      <c r="H8728" s="93"/>
      <c r="J8728" s="93"/>
      <c r="L8728" s="93"/>
      <c r="N8728" s="93"/>
      <c r="P8728" s="93"/>
    </row>
    <row r="8729" spans="2:16">
      <c r="B8729" s="93"/>
      <c r="C8729" s="93"/>
      <c r="D8729" s="93"/>
      <c r="F8729" s="93"/>
      <c r="H8729" s="93"/>
      <c r="J8729" s="93"/>
      <c r="L8729" s="93"/>
      <c r="N8729" s="93"/>
      <c r="P8729" s="93"/>
    </row>
    <row r="8730" spans="2:16">
      <c r="B8730" s="93"/>
      <c r="C8730" s="93"/>
      <c r="D8730" s="93"/>
      <c r="F8730" s="93"/>
      <c r="H8730" s="93"/>
      <c r="J8730" s="93"/>
      <c r="L8730" s="93"/>
      <c r="N8730" s="93"/>
      <c r="P8730" s="93"/>
    </row>
    <row r="8731" spans="2:16">
      <c r="B8731" s="93"/>
      <c r="C8731" s="93"/>
      <c r="D8731" s="93"/>
      <c r="F8731" s="93"/>
      <c r="H8731" s="93"/>
      <c r="J8731" s="93"/>
      <c r="L8731" s="93"/>
      <c r="N8731" s="93"/>
      <c r="P8731" s="93"/>
    </row>
    <row r="8732" spans="2:16">
      <c r="B8732" s="93"/>
      <c r="C8732" s="93"/>
      <c r="D8732" s="93"/>
      <c r="F8732" s="93"/>
      <c r="H8732" s="93"/>
      <c r="J8732" s="93"/>
      <c r="L8732" s="93"/>
      <c r="N8732" s="93"/>
      <c r="P8732" s="93"/>
    </row>
    <row r="8733" spans="2:16">
      <c r="B8733" s="93"/>
      <c r="C8733" s="93"/>
      <c r="D8733" s="93"/>
      <c r="F8733" s="93"/>
      <c r="H8733" s="93"/>
      <c r="J8733" s="93"/>
      <c r="L8733" s="93"/>
      <c r="N8733" s="93"/>
      <c r="P8733" s="93"/>
    </row>
    <row r="8734" spans="2:16">
      <c r="B8734" s="93"/>
      <c r="C8734" s="93"/>
      <c r="D8734" s="93"/>
      <c r="F8734" s="93"/>
      <c r="H8734" s="93"/>
      <c r="J8734" s="93"/>
      <c r="L8734" s="93"/>
      <c r="N8734" s="93"/>
      <c r="P8734" s="93"/>
    </row>
    <row r="8735" spans="2:16">
      <c r="B8735" s="93"/>
      <c r="C8735" s="93"/>
      <c r="D8735" s="93"/>
      <c r="F8735" s="93"/>
      <c r="H8735" s="93"/>
      <c r="J8735" s="93"/>
      <c r="L8735" s="93"/>
      <c r="N8735" s="93"/>
      <c r="P8735" s="93"/>
    </row>
    <row r="8736" spans="2:16">
      <c r="B8736" s="93"/>
      <c r="C8736" s="93"/>
      <c r="D8736" s="93"/>
      <c r="F8736" s="93"/>
      <c r="H8736" s="93"/>
      <c r="J8736" s="93"/>
      <c r="L8736" s="93"/>
      <c r="N8736" s="93"/>
      <c r="P8736" s="93"/>
    </row>
    <row r="8737" spans="2:16">
      <c r="B8737" s="93"/>
      <c r="C8737" s="93"/>
      <c r="D8737" s="93"/>
      <c r="F8737" s="93"/>
      <c r="H8737" s="93"/>
      <c r="J8737" s="93"/>
      <c r="L8737" s="93"/>
      <c r="N8737" s="93"/>
      <c r="P8737" s="93"/>
    </row>
    <row r="8738" spans="2:16">
      <c r="B8738" s="93"/>
      <c r="C8738" s="93"/>
      <c r="D8738" s="93"/>
      <c r="F8738" s="93"/>
      <c r="H8738" s="93"/>
      <c r="J8738" s="93"/>
      <c r="L8738" s="93"/>
      <c r="N8738" s="93"/>
      <c r="P8738" s="93"/>
    </row>
    <row r="8739" spans="2:16">
      <c r="B8739" s="93"/>
      <c r="C8739" s="93"/>
      <c r="D8739" s="93"/>
      <c r="F8739" s="93"/>
      <c r="H8739" s="93"/>
      <c r="J8739" s="93"/>
      <c r="L8739" s="93"/>
      <c r="N8739" s="93"/>
      <c r="P8739" s="93"/>
    </row>
    <row r="8740" spans="2:16">
      <c r="B8740" s="93"/>
      <c r="C8740" s="93"/>
      <c r="D8740" s="93"/>
      <c r="F8740" s="93"/>
      <c r="H8740" s="93"/>
      <c r="J8740" s="93"/>
      <c r="L8740" s="93"/>
      <c r="N8740" s="93"/>
      <c r="P8740" s="93"/>
    </row>
    <row r="8741" spans="2:16">
      <c r="B8741" s="93"/>
      <c r="C8741" s="93"/>
      <c r="D8741" s="93"/>
      <c r="F8741" s="93"/>
      <c r="H8741" s="93"/>
      <c r="J8741" s="93"/>
      <c r="L8741" s="93"/>
      <c r="N8741" s="93"/>
      <c r="P8741" s="93"/>
    </row>
    <row r="8742" spans="2:16">
      <c r="B8742" s="93"/>
      <c r="C8742" s="93"/>
      <c r="D8742" s="93"/>
      <c r="F8742" s="93"/>
      <c r="H8742" s="93"/>
      <c r="J8742" s="93"/>
      <c r="L8742" s="93"/>
      <c r="N8742" s="93"/>
      <c r="P8742" s="93"/>
    </row>
    <row r="8743" spans="2:16">
      <c r="B8743" s="93"/>
      <c r="C8743" s="93"/>
      <c r="D8743" s="93"/>
      <c r="F8743" s="93"/>
      <c r="H8743" s="93"/>
      <c r="J8743" s="93"/>
      <c r="L8743" s="93"/>
      <c r="N8743" s="93"/>
      <c r="P8743" s="93"/>
    </row>
    <row r="8744" spans="2:16">
      <c r="B8744" s="93"/>
      <c r="C8744" s="93"/>
      <c r="D8744" s="93"/>
      <c r="F8744" s="93"/>
      <c r="H8744" s="93"/>
      <c r="J8744" s="93"/>
      <c r="L8744" s="93"/>
      <c r="N8744" s="93"/>
      <c r="P8744" s="93"/>
    </row>
    <row r="8745" spans="2:16">
      <c r="B8745" s="93"/>
      <c r="C8745" s="93"/>
      <c r="D8745" s="93"/>
      <c r="F8745" s="93"/>
      <c r="H8745" s="93"/>
      <c r="J8745" s="93"/>
      <c r="L8745" s="93"/>
      <c r="N8745" s="93"/>
      <c r="P8745" s="93"/>
    </row>
    <row r="8746" spans="2:16">
      <c r="B8746" s="93"/>
      <c r="C8746" s="93"/>
      <c r="D8746" s="93"/>
      <c r="F8746" s="93"/>
      <c r="H8746" s="93"/>
      <c r="J8746" s="93"/>
      <c r="L8746" s="93"/>
      <c r="N8746" s="93"/>
      <c r="P8746" s="93"/>
    </row>
    <row r="8747" spans="2:16">
      <c r="B8747" s="93"/>
      <c r="C8747" s="93"/>
      <c r="D8747" s="93"/>
      <c r="F8747" s="93"/>
      <c r="H8747" s="93"/>
      <c r="J8747" s="93"/>
      <c r="L8747" s="93"/>
      <c r="N8747" s="93"/>
      <c r="P8747" s="93"/>
    </row>
    <row r="8748" spans="2:16">
      <c r="B8748" s="93"/>
      <c r="C8748" s="93"/>
      <c r="D8748" s="93"/>
      <c r="F8748" s="93"/>
      <c r="H8748" s="93"/>
      <c r="J8748" s="93"/>
      <c r="L8748" s="93"/>
      <c r="N8748" s="93"/>
      <c r="P8748" s="93"/>
    </row>
    <row r="8749" spans="2:16">
      <c r="B8749" s="93"/>
      <c r="C8749" s="93"/>
      <c r="D8749" s="93"/>
      <c r="F8749" s="93"/>
      <c r="H8749" s="93"/>
      <c r="J8749" s="93"/>
      <c r="L8749" s="93"/>
      <c r="N8749" s="93"/>
      <c r="P8749" s="93"/>
    </row>
    <row r="8750" spans="2:16">
      <c r="B8750" s="93"/>
      <c r="C8750" s="93"/>
      <c r="D8750" s="93"/>
      <c r="F8750" s="93"/>
      <c r="H8750" s="93"/>
      <c r="J8750" s="93"/>
      <c r="L8750" s="93"/>
      <c r="N8750" s="93"/>
      <c r="P8750" s="93"/>
    </row>
    <row r="8751" spans="2:16">
      <c r="B8751" s="93"/>
      <c r="C8751" s="93"/>
      <c r="D8751" s="93"/>
      <c r="F8751" s="93"/>
      <c r="H8751" s="93"/>
      <c r="J8751" s="93"/>
      <c r="L8751" s="93"/>
      <c r="N8751" s="93"/>
      <c r="P8751" s="93"/>
    </row>
    <row r="8752" spans="2:16">
      <c r="B8752" s="93"/>
      <c r="C8752" s="93"/>
      <c r="D8752" s="93"/>
      <c r="F8752" s="93"/>
      <c r="H8752" s="93"/>
      <c r="J8752" s="93"/>
      <c r="L8752" s="93"/>
      <c r="N8752" s="93"/>
      <c r="P8752" s="93"/>
    </row>
    <row r="8753" spans="2:16">
      <c r="B8753" s="93"/>
      <c r="C8753" s="93"/>
      <c r="D8753" s="93"/>
      <c r="F8753" s="93"/>
      <c r="H8753" s="93"/>
      <c r="J8753" s="93"/>
      <c r="L8753" s="93"/>
      <c r="N8753" s="93"/>
      <c r="P8753" s="93"/>
    </row>
    <row r="8754" spans="2:16">
      <c r="B8754" s="93"/>
      <c r="C8754" s="93"/>
      <c r="D8754" s="93"/>
      <c r="F8754" s="93"/>
      <c r="H8754" s="93"/>
      <c r="J8754" s="93"/>
      <c r="L8754" s="93"/>
      <c r="N8754" s="93"/>
      <c r="P8754" s="93"/>
    </row>
    <row r="8755" spans="2:16">
      <c r="B8755" s="93"/>
      <c r="C8755" s="93"/>
      <c r="D8755" s="93"/>
      <c r="F8755" s="93"/>
      <c r="H8755" s="93"/>
      <c r="J8755" s="93"/>
      <c r="L8755" s="93"/>
      <c r="N8755" s="93"/>
      <c r="P8755" s="93"/>
    </row>
    <row r="8756" spans="2:16">
      <c r="B8756" s="93"/>
      <c r="C8756" s="93"/>
      <c r="D8756" s="93"/>
      <c r="F8756" s="93"/>
      <c r="H8756" s="93"/>
      <c r="J8756" s="93"/>
      <c r="L8756" s="93"/>
      <c r="N8756" s="93"/>
      <c r="P8756" s="93"/>
    </row>
    <row r="8757" spans="2:16">
      <c r="B8757" s="93"/>
      <c r="C8757" s="93"/>
      <c r="D8757" s="93"/>
      <c r="F8757" s="93"/>
      <c r="H8757" s="93"/>
      <c r="J8757" s="93"/>
      <c r="L8757" s="93"/>
      <c r="N8757" s="93"/>
      <c r="P8757" s="93"/>
    </row>
    <row r="8758" spans="2:16">
      <c r="B8758" s="93"/>
      <c r="C8758" s="93"/>
      <c r="D8758" s="93"/>
      <c r="F8758" s="93"/>
      <c r="H8758" s="93"/>
      <c r="J8758" s="93"/>
      <c r="L8758" s="93"/>
      <c r="N8758" s="93"/>
      <c r="P8758" s="93"/>
    </row>
    <row r="8759" spans="2:16">
      <c r="B8759" s="93"/>
      <c r="C8759" s="93"/>
      <c r="D8759" s="93"/>
      <c r="F8759" s="93"/>
      <c r="H8759" s="93"/>
      <c r="J8759" s="93"/>
      <c r="L8759" s="93"/>
      <c r="N8759" s="93"/>
      <c r="P8759" s="93"/>
    </row>
    <row r="8760" spans="2:16">
      <c r="B8760" s="93"/>
      <c r="C8760" s="93"/>
      <c r="D8760" s="93"/>
      <c r="F8760" s="93"/>
      <c r="H8760" s="93"/>
      <c r="J8760" s="93"/>
      <c r="L8760" s="93"/>
      <c r="N8760" s="93"/>
      <c r="P8760" s="93"/>
    </row>
    <row r="8761" spans="2:16">
      <c r="B8761" s="93"/>
      <c r="C8761" s="93"/>
      <c r="D8761" s="93"/>
      <c r="F8761" s="93"/>
      <c r="H8761" s="93"/>
      <c r="J8761" s="93"/>
      <c r="L8761" s="93"/>
      <c r="N8761" s="93"/>
      <c r="P8761" s="93"/>
    </row>
    <row r="8762" spans="2:16">
      <c r="B8762" s="93"/>
      <c r="C8762" s="93"/>
      <c r="D8762" s="93"/>
      <c r="F8762" s="93"/>
      <c r="H8762" s="93"/>
      <c r="J8762" s="93"/>
      <c r="L8762" s="93"/>
      <c r="N8762" s="93"/>
      <c r="P8762" s="93"/>
    </row>
    <row r="8763" spans="2:16">
      <c r="B8763" s="93"/>
      <c r="C8763" s="93"/>
      <c r="D8763" s="93"/>
      <c r="F8763" s="93"/>
      <c r="H8763" s="93"/>
      <c r="J8763" s="93"/>
      <c r="L8763" s="93"/>
      <c r="N8763" s="93"/>
      <c r="P8763" s="93"/>
    </row>
    <row r="8764" spans="2:16">
      <c r="B8764" s="93"/>
      <c r="C8764" s="93"/>
      <c r="D8764" s="93"/>
      <c r="F8764" s="93"/>
      <c r="H8764" s="93"/>
      <c r="J8764" s="93"/>
      <c r="L8764" s="93"/>
      <c r="N8764" s="93"/>
      <c r="P8764" s="93"/>
    </row>
    <row r="8765" spans="2:16">
      <c r="B8765" s="93"/>
      <c r="C8765" s="93"/>
      <c r="D8765" s="93"/>
      <c r="F8765" s="93"/>
      <c r="H8765" s="93"/>
      <c r="J8765" s="93"/>
      <c r="L8765" s="93"/>
      <c r="N8765" s="93"/>
      <c r="P8765" s="93"/>
    </row>
    <row r="8766" spans="2:16">
      <c r="B8766" s="93"/>
      <c r="C8766" s="93"/>
      <c r="D8766" s="93"/>
      <c r="F8766" s="93"/>
      <c r="H8766" s="93"/>
      <c r="J8766" s="93"/>
      <c r="L8766" s="93"/>
      <c r="N8766" s="93"/>
      <c r="P8766" s="93"/>
    </row>
    <row r="8767" spans="2:16">
      <c r="B8767" s="93"/>
      <c r="C8767" s="93"/>
      <c r="D8767" s="93"/>
      <c r="F8767" s="93"/>
      <c r="H8767" s="93"/>
      <c r="J8767" s="93"/>
      <c r="L8767" s="93"/>
      <c r="N8767" s="93"/>
      <c r="P8767" s="93"/>
    </row>
    <row r="8768" spans="2:16">
      <c r="B8768" s="93"/>
      <c r="C8768" s="93"/>
      <c r="D8768" s="93"/>
      <c r="F8768" s="93"/>
      <c r="H8768" s="93"/>
      <c r="J8768" s="93"/>
      <c r="L8768" s="93"/>
      <c r="N8768" s="93"/>
      <c r="P8768" s="93"/>
    </row>
    <row r="8769" spans="2:16">
      <c r="B8769" s="93"/>
      <c r="C8769" s="93"/>
      <c r="D8769" s="93"/>
      <c r="F8769" s="93"/>
      <c r="H8769" s="93"/>
      <c r="J8769" s="93"/>
      <c r="L8769" s="93"/>
      <c r="N8769" s="93"/>
      <c r="P8769" s="93"/>
    </row>
    <row r="8770" spans="2:16">
      <c r="B8770" s="93"/>
      <c r="C8770" s="93"/>
      <c r="D8770" s="93"/>
      <c r="F8770" s="93"/>
      <c r="H8770" s="93"/>
      <c r="J8770" s="93"/>
      <c r="L8770" s="93"/>
      <c r="N8770" s="93"/>
      <c r="P8770" s="93"/>
    </row>
    <row r="8771" spans="2:16">
      <c r="B8771" s="93"/>
      <c r="C8771" s="93"/>
      <c r="D8771" s="93"/>
      <c r="F8771" s="93"/>
      <c r="H8771" s="93"/>
      <c r="J8771" s="93"/>
      <c r="L8771" s="93"/>
      <c r="N8771" s="93"/>
      <c r="P8771" s="93"/>
    </row>
    <row r="8772" spans="2:16">
      <c r="B8772" s="93"/>
      <c r="C8772" s="93"/>
      <c r="D8772" s="93"/>
      <c r="F8772" s="93"/>
      <c r="H8772" s="93"/>
      <c r="J8772" s="93"/>
      <c r="L8772" s="93"/>
      <c r="N8772" s="93"/>
      <c r="P8772" s="93"/>
    </row>
    <row r="8773" spans="2:16">
      <c r="B8773" s="93"/>
      <c r="C8773" s="93"/>
      <c r="D8773" s="93"/>
      <c r="F8773" s="93"/>
      <c r="H8773" s="93"/>
      <c r="J8773" s="93"/>
      <c r="L8773" s="93"/>
      <c r="N8773" s="93"/>
      <c r="P8773" s="93"/>
    </row>
    <row r="8774" spans="2:16">
      <c r="B8774" s="93"/>
      <c r="C8774" s="93"/>
      <c r="D8774" s="93"/>
      <c r="F8774" s="93"/>
      <c r="H8774" s="93"/>
      <c r="J8774" s="93"/>
      <c r="L8774" s="93"/>
      <c r="N8774" s="93"/>
      <c r="P8774" s="93"/>
    </row>
    <row r="8775" spans="2:16">
      <c r="B8775" s="93"/>
      <c r="C8775" s="93"/>
      <c r="D8775" s="93"/>
      <c r="F8775" s="93"/>
      <c r="H8775" s="93"/>
      <c r="J8775" s="93"/>
      <c r="L8775" s="93"/>
      <c r="N8775" s="93"/>
      <c r="P8775" s="93"/>
    </row>
    <row r="8776" spans="2:16">
      <c r="B8776" s="93"/>
      <c r="C8776" s="93"/>
      <c r="D8776" s="93"/>
      <c r="F8776" s="93"/>
      <c r="H8776" s="93"/>
      <c r="J8776" s="93"/>
      <c r="L8776" s="93"/>
      <c r="N8776" s="93"/>
      <c r="P8776" s="93"/>
    </row>
    <row r="8777" spans="2:16">
      <c r="B8777" s="93"/>
      <c r="C8777" s="93"/>
      <c r="D8777" s="93"/>
      <c r="F8777" s="93"/>
      <c r="H8777" s="93"/>
      <c r="J8777" s="93"/>
      <c r="L8777" s="93"/>
      <c r="N8777" s="93"/>
      <c r="P8777" s="93"/>
    </row>
    <row r="8778" spans="2:16">
      <c r="B8778" s="93"/>
      <c r="C8778" s="93"/>
      <c r="D8778" s="93"/>
      <c r="F8778" s="93"/>
      <c r="H8778" s="93"/>
      <c r="J8778" s="93"/>
      <c r="L8778" s="93"/>
      <c r="N8778" s="93"/>
      <c r="P8778" s="93"/>
    </row>
    <row r="8779" spans="2:16">
      <c r="B8779" s="93"/>
      <c r="C8779" s="93"/>
      <c r="D8779" s="93"/>
      <c r="F8779" s="93"/>
      <c r="H8779" s="93"/>
      <c r="J8779" s="93"/>
      <c r="L8779" s="93"/>
      <c r="N8779" s="93"/>
      <c r="P8779" s="93"/>
    </row>
    <row r="8780" spans="2:16">
      <c r="B8780" s="93"/>
      <c r="C8780" s="93"/>
      <c r="D8780" s="93"/>
      <c r="F8780" s="93"/>
      <c r="H8780" s="93"/>
      <c r="J8780" s="93"/>
      <c r="L8780" s="93"/>
      <c r="N8780" s="93"/>
      <c r="P8780" s="93"/>
    </row>
    <row r="8781" spans="2:16">
      <c r="B8781" s="93"/>
      <c r="C8781" s="93"/>
      <c r="D8781" s="93"/>
      <c r="F8781" s="93"/>
      <c r="H8781" s="93"/>
      <c r="J8781" s="93"/>
      <c r="L8781" s="93"/>
      <c r="N8781" s="93"/>
      <c r="P8781" s="93"/>
    </row>
    <row r="8782" spans="2:16">
      <c r="B8782" s="93"/>
      <c r="C8782" s="93"/>
      <c r="D8782" s="93"/>
      <c r="F8782" s="93"/>
      <c r="H8782" s="93"/>
      <c r="J8782" s="93"/>
      <c r="L8782" s="93"/>
      <c r="N8782" s="93"/>
      <c r="P8782" s="93"/>
    </row>
    <row r="8783" spans="2:16">
      <c r="B8783" s="93"/>
      <c r="C8783" s="93"/>
      <c r="D8783" s="93"/>
      <c r="F8783" s="93"/>
      <c r="H8783" s="93"/>
      <c r="J8783" s="93"/>
      <c r="L8783" s="93"/>
      <c r="N8783" s="93"/>
      <c r="P8783" s="93"/>
    </row>
    <row r="8784" spans="2:16">
      <c r="B8784" s="93"/>
      <c r="C8784" s="93"/>
      <c r="D8784" s="93"/>
      <c r="F8784" s="93"/>
      <c r="H8784" s="93"/>
      <c r="J8784" s="93"/>
      <c r="L8784" s="93"/>
      <c r="N8784" s="93"/>
      <c r="P8784" s="93"/>
    </row>
    <row r="8785" spans="2:16">
      <c r="B8785" s="93"/>
      <c r="C8785" s="93"/>
      <c r="D8785" s="93"/>
      <c r="F8785" s="93"/>
      <c r="H8785" s="93"/>
      <c r="J8785" s="93"/>
      <c r="L8785" s="93"/>
      <c r="N8785" s="93"/>
      <c r="P8785" s="93"/>
    </row>
    <row r="8786" spans="2:16">
      <c r="B8786" s="93"/>
      <c r="C8786" s="93"/>
      <c r="D8786" s="93"/>
      <c r="F8786" s="93"/>
      <c r="H8786" s="93"/>
      <c r="J8786" s="93"/>
      <c r="L8786" s="93"/>
      <c r="N8786" s="93"/>
      <c r="P8786" s="93"/>
    </row>
    <row r="8787" spans="2:16">
      <c r="B8787" s="93"/>
      <c r="C8787" s="93"/>
      <c r="D8787" s="93"/>
      <c r="F8787" s="93"/>
      <c r="H8787" s="93"/>
      <c r="J8787" s="93"/>
      <c r="L8787" s="93"/>
      <c r="N8787" s="93"/>
      <c r="P8787" s="93"/>
    </row>
    <row r="8788" spans="2:16">
      <c r="B8788" s="93"/>
      <c r="C8788" s="93"/>
      <c r="D8788" s="93"/>
      <c r="F8788" s="93"/>
      <c r="H8788" s="93"/>
      <c r="J8788" s="93"/>
      <c r="L8788" s="93"/>
      <c r="N8788" s="93"/>
      <c r="P8788" s="93"/>
    </row>
    <row r="8789" spans="2:16">
      <c r="B8789" s="93"/>
      <c r="C8789" s="93"/>
      <c r="D8789" s="93"/>
      <c r="F8789" s="93"/>
      <c r="H8789" s="93"/>
      <c r="J8789" s="93"/>
      <c r="L8789" s="93"/>
      <c r="N8789" s="93"/>
      <c r="P8789" s="93"/>
    </row>
    <row r="8790" spans="2:16">
      <c r="B8790" s="93"/>
      <c r="C8790" s="93"/>
      <c r="D8790" s="93"/>
      <c r="F8790" s="93"/>
      <c r="H8790" s="93"/>
      <c r="J8790" s="93"/>
      <c r="L8790" s="93"/>
      <c r="N8790" s="93"/>
      <c r="P8790" s="93"/>
    </row>
    <row r="8791" spans="2:16">
      <c r="B8791" s="93"/>
      <c r="C8791" s="93"/>
      <c r="D8791" s="93"/>
      <c r="F8791" s="93"/>
      <c r="H8791" s="93"/>
      <c r="J8791" s="93"/>
      <c r="L8791" s="93"/>
      <c r="N8791" s="93"/>
      <c r="P8791" s="93"/>
    </row>
    <row r="8792" spans="2:16">
      <c r="B8792" s="93"/>
      <c r="C8792" s="93"/>
      <c r="D8792" s="93"/>
      <c r="F8792" s="93"/>
      <c r="H8792" s="93"/>
      <c r="J8792" s="93"/>
      <c r="L8792" s="93"/>
      <c r="N8792" s="93"/>
      <c r="P8792" s="93"/>
    </row>
    <row r="8793" spans="2:16">
      <c r="B8793" s="93"/>
      <c r="C8793" s="93"/>
      <c r="D8793" s="93"/>
      <c r="F8793" s="93"/>
      <c r="H8793" s="93"/>
      <c r="J8793" s="93"/>
      <c r="L8793" s="93"/>
      <c r="N8793" s="93"/>
      <c r="P8793" s="93"/>
    </row>
    <row r="8794" spans="2:16">
      <c r="B8794" s="93"/>
      <c r="C8794" s="93"/>
      <c r="D8794" s="93"/>
      <c r="F8794" s="93"/>
      <c r="H8794" s="93"/>
      <c r="J8794" s="93"/>
      <c r="L8794" s="93"/>
      <c r="N8794" s="93"/>
      <c r="P8794" s="93"/>
    </row>
    <row r="8795" spans="2:16">
      <c r="B8795" s="93"/>
      <c r="C8795" s="93"/>
      <c r="D8795" s="93"/>
      <c r="F8795" s="93"/>
      <c r="H8795" s="93"/>
      <c r="J8795" s="93"/>
      <c r="L8795" s="93"/>
      <c r="N8795" s="93"/>
      <c r="P8795" s="93"/>
    </row>
    <row r="8796" spans="2:16">
      <c r="B8796" s="93"/>
      <c r="C8796" s="93"/>
      <c r="D8796" s="93"/>
      <c r="F8796" s="93"/>
      <c r="H8796" s="93"/>
      <c r="J8796" s="93"/>
      <c r="L8796" s="93"/>
      <c r="N8796" s="93"/>
      <c r="P8796" s="93"/>
    </row>
    <row r="8797" spans="2:16">
      <c r="B8797" s="93"/>
      <c r="C8797" s="93"/>
      <c r="D8797" s="93"/>
      <c r="F8797" s="93"/>
      <c r="H8797" s="93"/>
      <c r="J8797" s="93"/>
      <c r="L8797" s="93"/>
      <c r="N8797" s="93"/>
      <c r="P8797" s="93"/>
    </row>
    <row r="8798" spans="2:16">
      <c r="B8798" s="93"/>
      <c r="C8798" s="93"/>
      <c r="D8798" s="93"/>
      <c r="F8798" s="93"/>
      <c r="H8798" s="93"/>
      <c r="J8798" s="93"/>
      <c r="L8798" s="93"/>
      <c r="N8798" s="93"/>
      <c r="P8798" s="93"/>
    </row>
    <row r="8799" spans="2:16">
      <c r="B8799" s="93"/>
      <c r="C8799" s="93"/>
      <c r="D8799" s="93"/>
      <c r="F8799" s="93"/>
      <c r="H8799" s="93"/>
      <c r="J8799" s="93"/>
      <c r="L8799" s="93"/>
      <c r="N8799" s="93"/>
      <c r="P8799" s="93"/>
    </row>
    <row r="8800" spans="2:16">
      <c r="B8800" s="93"/>
      <c r="C8800" s="93"/>
      <c r="D8800" s="93"/>
      <c r="F8800" s="93"/>
      <c r="H8800" s="93"/>
      <c r="J8800" s="93"/>
      <c r="L8800" s="93"/>
      <c r="N8800" s="93"/>
      <c r="P8800" s="93"/>
    </row>
    <row r="8801" spans="2:16">
      <c r="B8801" s="93"/>
      <c r="C8801" s="93"/>
      <c r="D8801" s="93"/>
      <c r="F8801" s="93"/>
      <c r="H8801" s="93"/>
      <c r="J8801" s="93"/>
      <c r="L8801" s="93"/>
      <c r="N8801" s="93"/>
      <c r="P8801" s="93"/>
    </row>
    <row r="8802" spans="2:16">
      <c r="B8802" s="93"/>
      <c r="C8802" s="93"/>
      <c r="D8802" s="93"/>
      <c r="F8802" s="93"/>
      <c r="H8802" s="93"/>
      <c r="J8802" s="93"/>
      <c r="L8802" s="93"/>
      <c r="N8802" s="93"/>
      <c r="P8802" s="93"/>
    </row>
    <row r="8803" spans="2:16">
      <c r="B8803" s="93"/>
      <c r="C8803" s="93"/>
      <c r="D8803" s="93"/>
      <c r="F8803" s="93"/>
      <c r="H8803" s="93"/>
      <c r="J8803" s="93"/>
      <c r="L8803" s="93"/>
      <c r="N8803" s="93"/>
      <c r="P8803" s="93"/>
    </row>
    <row r="8804" spans="2:16">
      <c r="B8804" s="93"/>
      <c r="C8804" s="93"/>
      <c r="D8804" s="93"/>
      <c r="F8804" s="93"/>
      <c r="H8804" s="93"/>
      <c r="J8804" s="93"/>
      <c r="L8804" s="93"/>
      <c r="N8804" s="93"/>
      <c r="P8804" s="93"/>
    </row>
    <row r="8805" spans="2:16">
      <c r="B8805" s="93"/>
      <c r="C8805" s="93"/>
      <c r="D8805" s="93"/>
      <c r="F8805" s="93"/>
      <c r="H8805" s="93"/>
      <c r="J8805" s="93"/>
      <c r="L8805" s="93"/>
      <c r="N8805" s="93"/>
      <c r="P8805" s="93"/>
    </row>
    <row r="8806" spans="2:16">
      <c r="B8806" s="93"/>
      <c r="C8806" s="93"/>
      <c r="D8806" s="93"/>
      <c r="F8806" s="93"/>
      <c r="H8806" s="93"/>
      <c r="J8806" s="93"/>
      <c r="L8806" s="93"/>
      <c r="N8806" s="93"/>
      <c r="P8806" s="93"/>
    </row>
    <row r="8807" spans="2:16">
      <c r="B8807" s="93"/>
      <c r="C8807" s="93"/>
      <c r="D8807" s="93"/>
      <c r="F8807" s="93"/>
      <c r="H8807" s="93"/>
      <c r="J8807" s="93"/>
      <c r="L8807" s="93"/>
      <c r="N8807" s="93"/>
      <c r="P8807" s="93"/>
    </row>
    <row r="8808" spans="2:16">
      <c r="B8808" s="93"/>
      <c r="C8808" s="93"/>
      <c r="D8808" s="93"/>
      <c r="F8808" s="93"/>
      <c r="H8808" s="93"/>
      <c r="J8808" s="93"/>
      <c r="L8808" s="93"/>
      <c r="N8808" s="93"/>
      <c r="P8808" s="93"/>
    </row>
    <row r="8809" spans="2:16">
      <c r="B8809" s="93"/>
      <c r="C8809" s="93"/>
      <c r="D8809" s="93"/>
      <c r="F8809" s="93"/>
      <c r="H8809" s="93"/>
      <c r="J8809" s="93"/>
      <c r="L8809" s="93"/>
      <c r="N8809" s="93"/>
      <c r="P8809" s="93"/>
    </row>
    <row r="8810" spans="2:16">
      <c r="B8810" s="93"/>
      <c r="C8810" s="93"/>
      <c r="D8810" s="93"/>
      <c r="F8810" s="93"/>
      <c r="H8810" s="93"/>
      <c r="J8810" s="93"/>
      <c r="L8810" s="93"/>
      <c r="N8810" s="93"/>
      <c r="P8810" s="93"/>
    </row>
    <row r="8811" spans="2:16">
      <c r="B8811" s="93"/>
      <c r="C8811" s="93"/>
      <c r="D8811" s="93"/>
      <c r="F8811" s="93"/>
      <c r="H8811" s="93"/>
      <c r="J8811" s="93"/>
      <c r="L8811" s="93"/>
      <c r="N8811" s="93"/>
      <c r="P8811" s="93"/>
    </row>
    <row r="8812" spans="2:16">
      <c r="B8812" s="93"/>
      <c r="C8812" s="93"/>
      <c r="D8812" s="93"/>
      <c r="F8812" s="93"/>
      <c r="H8812" s="93"/>
      <c r="J8812" s="93"/>
      <c r="L8812" s="93"/>
      <c r="N8812" s="93"/>
      <c r="P8812" s="93"/>
    </row>
    <row r="8813" spans="2:16">
      <c r="B8813" s="93"/>
      <c r="C8813" s="93"/>
      <c r="D8813" s="93"/>
      <c r="F8813" s="93"/>
      <c r="H8813" s="93"/>
      <c r="J8813" s="93"/>
      <c r="L8813" s="93"/>
      <c r="N8813" s="93"/>
      <c r="P8813" s="93"/>
    </row>
    <row r="8814" spans="2:16">
      <c r="B8814" s="93"/>
      <c r="C8814" s="93"/>
      <c r="D8814" s="93"/>
      <c r="F8814" s="93"/>
      <c r="H8814" s="93"/>
      <c r="J8814" s="93"/>
      <c r="L8814" s="93"/>
      <c r="N8814" s="93"/>
      <c r="P8814" s="93"/>
    </row>
    <row r="8815" spans="2:16">
      <c r="B8815" s="93"/>
      <c r="C8815" s="93"/>
      <c r="D8815" s="93"/>
      <c r="F8815" s="93"/>
      <c r="H8815" s="93"/>
      <c r="J8815" s="93"/>
      <c r="L8815" s="93"/>
      <c r="N8815" s="93"/>
      <c r="P8815" s="93"/>
    </row>
    <row r="8816" spans="2:16">
      <c r="B8816" s="93"/>
      <c r="C8816" s="93"/>
      <c r="D8816" s="93"/>
      <c r="F8816" s="93"/>
      <c r="H8816" s="93"/>
      <c r="J8816" s="93"/>
      <c r="L8816" s="93"/>
      <c r="N8816" s="93"/>
      <c r="P8816" s="93"/>
    </row>
    <row r="8817" spans="2:16">
      <c r="B8817" s="93"/>
      <c r="C8817" s="93"/>
      <c r="D8817" s="93"/>
      <c r="F8817" s="93"/>
      <c r="H8817" s="93"/>
      <c r="J8817" s="93"/>
      <c r="L8817" s="93"/>
      <c r="N8817" s="93"/>
      <c r="P8817" s="93"/>
    </row>
    <row r="8818" spans="2:16">
      <c r="B8818" s="93"/>
      <c r="C8818" s="93"/>
      <c r="D8818" s="93"/>
      <c r="F8818" s="93"/>
      <c r="H8818" s="93"/>
      <c r="J8818" s="93"/>
      <c r="L8818" s="93"/>
      <c r="N8818" s="93"/>
      <c r="P8818" s="93"/>
    </row>
    <row r="8819" spans="2:16">
      <c r="B8819" s="93"/>
      <c r="C8819" s="93"/>
      <c r="D8819" s="93"/>
      <c r="F8819" s="93"/>
      <c r="H8819" s="93"/>
      <c r="J8819" s="93"/>
      <c r="L8819" s="93"/>
      <c r="N8819" s="93"/>
      <c r="P8819" s="93"/>
    </row>
    <row r="8820" spans="2:16">
      <c r="B8820" s="93"/>
      <c r="C8820" s="93"/>
      <c r="D8820" s="93"/>
      <c r="F8820" s="93"/>
      <c r="H8820" s="93"/>
      <c r="J8820" s="93"/>
      <c r="L8820" s="93"/>
      <c r="N8820" s="93"/>
      <c r="P8820" s="93"/>
    </row>
    <row r="8821" spans="2:16">
      <c r="B8821" s="93"/>
      <c r="C8821" s="93"/>
      <c r="D8821" s="93"/>
      <c r="F8821" s="93"/>
      <c r="H8821" s="93"/>
      <c r="J8821" s="93"/>
      <c r="L8821" s="93"/>
      <c r="N8821" s="93"/>
      <c r="P8821" s="93"/>
    </row>
    <row r="8822" spans="2:16">
      <c r="B8822" s="93"/>
      <c r="C8822" s="93"/>
      <c r="D8822" s="93"/>
      <c r="F8822" s="93"/>
      <c r="H8822" s="93"/>
      <c r="J8822" s="93"/>
      <c r="L8822" s="93"/>
      <c r="N8822" s="93"/>
      <c r="P8822" s="93"/>
    </row>
    <row r="8823" spans="2:16">
      <c r="B8823" s="93"/>
      <c r="C8823" s="93"/>
      <c r="D8823" s="93"/>
      <c r="F8823" s="93"/>
      <c r="H8823" s="93"/>
      <c r="J8823" s="93"/>
      <c r="L8823" s="93"/>
      <c r="N8823" s="93"/>
      <c r="P8823" s="93"/>
    </row>
    <row r="8824" spans="2:16">
      <c r="B8824" s="93"/>
      <c r="C8824" s="93"/>
      <c r="D8824" s="93"/>
      <c r="F8824" s="93"/>
      <c r="H8824" s="93"/>
      <c r="J8824" s="93"/>
      <c r="L8824" s="93"/>
      <c r="N8824" s="93"/>
      <c r="P8824" s="93"/>
    </row>
    <row r="8825" spans="2:16">
      <c r="B8825" s="93"/>
      <c r="C8825" s="93"/>
      <c r="D8825" s="93"/>
      <c r="F8825" s="93"/>
      <c r="H8825" s="93"/>
      <c r="J8825" s="93"/>
      <c r="L8825" s="93"/>
      <c r="N8825" s="93"/>
      <c r="P8825" s="93"/>
    </row>
    <row r="8826" spans="2:16">
      <c r="B8826" s="93"/>
      <c r="C8826" s="93"/>
      <c r="D8826" s="93"/>
      <c r="F8826" s="93"/>
      <c r="H8826" s="93"/>
      <c r="J8826" s="93"/>
      <c r="L8826" s="93"/>
      <c r="N8826" s="93"/>
      <c r="P8826" s="93"/>
    </row>
    <row r="8827" spans="2:16">
      <c r="B8827" s="93"/>
      <c r="C8827" s="93"/>
      <c r="D8827" s="93"/>
      <c r="F8827" s="93"/>
      <c r="H8827" s="93"/>
      <c r="J8827" s="93"/>
      <c r="L8827" s="93"/>
      <c r="N8827" s="93"/>
      <c r="P8827" s="93"/>
    </row>
    <row r="8828" spans="2:16">
      <c r="B8828" s="93"/>
      <c r="C8828" s="93"/>
      <c r="D8828" s="93"/>
      <c r="F8828" s="93"/>
      <c r="H8828" s="93"/>
      <c r="J8828" s="93"/>
      <c r="L8828" s="93"/>
      <c r="N8828" s="93"/>
      <c r="P8828" s="93"/>
    </row>
    <row r="8829" spans="2:16">
      <c r="B8829" s="93"/>
      <c r="C8829" s="93"/>
      <c r="D8829" s="93"/>
      <c r="F8829" s="93"/>
      <c r="H8829" s="93"/>
      <c r="J8829" s="93"/>
      <c r="L8829" s="93"/>
      <c r="N8829" s="93"/>
      <c r="P8829" s="93"/>
    </row>
    <row r="8830" spans="2:16">
      <c r="B8830" s="93"/>
      <c r="C8830" s="93"/>
      <c r="D8830" s="93"/>
      <c r="F8830" s="93"/>
      <c r="H8830" s="93"/>
      <c r="J8830" s="93"/>
      <c r="L8830" s="93"/>
      <c r="N8830" s="93"/>
      <c r="P8830" s="93"/>
    </row>
    <row r="8831" spans="2:16">
      <c r="B8831" s="93"/>
      <c r="C8831" s="93"/>
      <c r="D8831" s="93"/>
      <c r="F8831" s="93"/>
      <c r="H8831" s="93"/>
      <c r="J8831" s="93"/>
      <c r="L8831" s="93"/>
      <c r="N8831" s="93"/>
      <c r="P8831" s="93"/>
    </row>
    <row r="8832" spans="2:16">
      <c r="B8832" s="93"/>
      <c r="C8832" s="93"/>
      <c r="D8832" s="93"/>
      <c r="F8832" s="93"/>
      <c r="H8832" s="93"/>
      <c r="J8832" s="93"/>
      <c r="L8832" s="93"/>
      <c r="N8832" s="93"/>
      <c r="P8832" s="93"/>
    </row>
    <row r="8833" spans="2:16">
      <c r="B8833" s="93"/>
      <c r="C8833" s="93"/>
      <c r="D8833" s="93"/>
      <c r="F8833" s="93"/>
      <c r="H8833" s="93"/>
      <c r="J8833" s="93"/>
      <c r="L8833" s="93"/>
      <c r="N8833" s="93"/>
      <c r="P8833" s="93"/>
    </row>
    <row r="8834" spans="2:16">
      <c r="B8834" s="93"/>
      <c r="C8834" s="93"/>
      <c r="D8834" s="93"/>
      <c r="F8834" s="93"/>
      <c r="H8834" s="93"/>
      <c r="J8834" s="93"/>
      <c r="L8834" s="93"/>
      <c r="N8834" s="93"/>
      <c r="P8834" s="93"/>
    </row>
    <row r="8835" spans="2:16">
      <c r="B8835" s="93"/>
      <c r="C8835" s="93"/>
      <c r="D8835" s="93"/>
      <c r="F8835" s="93"/>
      <c r="H8835" s="93"/>
      <c r="J8835" s="93"/>
      <c r="L8835" s="93"/>
      <c r="N8835" s="93"/>
      <c r="P8835" s="93"/>
    </row>
    <row r="8836" spans="2:16">
      <c r="B8836" s="93"/>
      <c r="C8836" s="93"/>
      <c r="D8836" s="93"/>
      <c r="F8836" s="93"/>
      <c r="H8836" s="93"/>
      <c r="J8836" s="93"/>
      <c r="L8836" s="93"/>
      <c r="N8836" s="93"/>
      <c r="P8836" s="93"/>
    </row>
    <row r="8837" spans="2:16">
      <c r="B8837" s="93"/>
      <c r="C8837" s="93"/>
      <c r="D8837" s="93"/>
      <c r="F8837" s="93"/>
      <c r="H8837" s="93"/>
      <c r="J8837" s="93"/>
      <c r="L8837" s="93"/>
      <c r="N8837" s="93"/>
      <c r="P8837" s="93"/>
    </row>
    <row r="8838" spans="2:16">
      <c r="B8838" s="93"/>
      <c r="C8838" s="93"/>
      <c r="D8838" s="93"/>
      <c r="F8838" s="93"/>
      <c r="H8838" s="93"/>
      <c r="J8838" s="93"/>
      <c r="L8838" s="93"/>
      <c r="N8838" s="93"/>
      <c r="P8838" s="93"/>
    </row>
    <row r="8839" spans="2:16">
      <c r="B8839" s="93"/>
      <c r="C8839" s="93"/>
      <c r="D8839" s="93"/>
      <c r="F8839" s="93"/>
      <c r="H8839" s="93"/>
      <c r="J8839" s="93"/>
      <c r="L8839" s="93"/>
      <c r="N8839" s="93"/>
      <c r="P8839" s="93"/>
    </row>
    <row r="8840" spans="2:16">
      <c r="B8840" s="93"/>
      <c r="C8840" s="93"/>
      <c r="D8840" s="93"/>
      <c r="F8840" s="93"/>
      <c r="H8840" s="93"/>
      <c r="J8840" s="93"/>
      <c r="L8840" s="93"/>
      <c r="N8840" s="93"/>
      <c r="P8840" s="93"/>
    </row>
    <row r="8841" spans="2:16">
      <c r="B8841" s="93"/>
      <c r="C8841" s="93"/>
      <c r="D8841" s="93"/>
      <c r="F8841" s="93"/>
      <c r="H8841" s="93"/>
      <c r="J8841" s="93"/>
      <c r="L8841" s="93"/>
      <c r="N8841" s="93"/>
      <c r="P8841" s="93"/>
    </row>
    <row r="8842" spans="2:16">
      <c r="B8842" s="93"/>
      <c r="C8842" s="93"/>
      <c r="D8842" s="93"/>
      <c r="F8842" s="93"/>
      <c r="H8842" s="93"/>
      <c r="J8842" s="93"/>
      <c r="L8842" s="93"/>
      <c r="N8842" s="93"/>
      <c r="P8842" s="93"/>
    </row>
    <row r="8843" spans="2:16">
      <c r="B8843" s="93"/>
      <c r="C8843" s="93"/>
      <c r="D8843" s="93"/>
      <c r="F8843" s="93"/>
      <c r="H8843" s="93"/>
      <c r="J8843" s="93"/>
      <c r="L8843" s="93"/>
      <c r="N8843" s="93"/>
      <c r="P8843" s="93"/>
    </row>
    <row r="8844" spans="2:16">
      <c r="B8844" s="93"/>
      <c r="C8844" s="93"/>
      <c r="D8844" s="93"/>
      <c r="F8844" s="93"/>
      <c r="H8844" s="93"/>
      <c r="J8844" s="93"/>
      <c r="L8844" s="93"/>
      <c r="N8844" s="93"/>
      <c r="P8844" s="93"/>
    </row>
    <row r="8845" spans="2:16">
      <c r="B8845" s="93"/>
      <c r="C8845" s="93"/>
      <c r="D8845" s="93"/>
      <c r="F8845" s="93"/>
      <c r="H8845" s="93"/>
      <c r="J8845" s="93"/>
      <c r="L8845" s="93"/>
      <c r="N8845" s="93"/>
      <c r="P8845" s="93"/>
    </row>
    <row r="8846" spans="2:16">
      <c r="B8846" s="93"/>
      <c r="C8846" s="93"/>
      <c r="D8846" s="93"/>
      <c r="F8846" s="93"/>
      <c r="H8846" s="93"/>
      <c r="J8846" s="93"/>
      <c r="L8846" s="93"/>
      <c r="N8846" s="93"/>
      <c r="P8846" s="93"/>
    </row>
    <row r="8847" spans="2:16">
      <c r="B8847" s="93"/>
      <c r="C8847" s="93"/>
      <c r="D8847" s="93"/>
      <c r="F8847" s="93"/>
      <c r="H8847" s="93"/>
      <c r="J8847" s="93"/>
      <c r="L8847" s="93"/>
      <c r="N8847" s="93"/>
      <c r="P8847" s="93"/>
    </row>
    <row r="8848" spans="2:16">
      <c r="B8848" s="93"/>
      <c r="C8848" s="93"/>
      <c r="D8848" s="93"/>
      <c r="F8848" s="93"/>
      <c r="H8848" s="93"/>
      <c r="J8848" s="93"/>
      <c r="L8848" s="93"/>
      <c r="N8848" s="93"/>
      <c r="P8848" s="93"/>
    </row>
    <row r="8849" spans="2:16">
      <c r="B8849" s="93"/>
      <c r="C8849" s="93"/>
      <c r="D8849" s="93"/>
      <c r="F8849" s="93"/>
      <c r="H8849" s="93"/>
      <c r="J8849" s="93"/>
      <c r="L8849" s="93"/>
      <c r="N8849" s="93"/>
      <c r="P8849" s="93"/>
    </row>
    <row r="8850" spans="2:16">
      <c r="B8850" s="93"/>
      <c r="C8850" s="93"/>
      <c r="D8850" s="93"/>
      <c r="F8850" s="93"/>
      <c r="H8850" s="93"/>
      <c r="J8850" s="93"/>
      <c r="L8850" s="93"/>
      <c r="N8850" s="93"/>
      <c r="P8850" s="93"/>
    </row>
    <row r="8851" spans="2:16">
      <c r="B8851" s="93"/>
      <c r="C8851" s="93"/>
      <c r="D8851" s="93"/>
      <c r="F8851" s="93"/>
      <c r="H8851" s="93"/>
      <c r="J8851" s="93"/>
      <c r="L8851" s="93"/>
      <c r="N8851" s="93"/>
      <c r="P8851" s="93"/>
    </row>
    <row r="8852" spans="2:16">
      <c r="B8852" s="93"/>
      <c r="C8852" s="93"/>
      <c r="D8852" s="93"/>
      <c r="F8852" s="93"/>
      <c r="H8852" s="93"/>
      <c r="J8852" s="93"/>
      <c r="L8852" s="93"/>
      <c r="N8852" s="93"/>
      <c r="P8852" s="93"/>
    </row>
    <row r="8853" spans="2:16">
      <c r="B8853" s="93"/>
      <c r="C8853" s="93"/>
      <c r="D8853" s="93"/>
      <c r="F8853" s="93"/>
      <c r="H8853" s="93"/>
      <c r="J8853" s="93"/>
      <c r="L8853" s="93"/>
      <c r="N8853" s="93"/>
      <c r="P8853" s="93"/>
    </row>
    <row r="8854" spans="2:16">
      <c r="B8854" s="93"/>
      <c r="C8854" s="93"/>
      <c r="D8854" s="93"/>
      <c r="F8854" s="93"/>
      <c r="H8854" s="93"/>
      <c r="J8854" s="93"/>
      <c r="L8854" s="93"/>
      <c r="N8854" s="93"/>
      <c r="P8854" s="93"/>
    </row>
    <row r="8855" spans="2:16">
      <c r="B8855" s="93"/>
      <c r="C8855" s="93"/>
      <c r="D8855" s="93"/>
      <c r="F8855" s="93"/>
      <c r="H8855" s="93"/>
      <c r="J8855" s="93"/>
      <c r="L8855" s="93"/>
      <c r="N8855" s="93"/>
      <c r="P8855" s="93"/>
    </row>
    <row r="8856" spans="2:16">
      <c r="B8856" s="93"/>
      <c r="C8856" s="93"/>
      <c r="D8856" s="93"/>
      <c r="F8856" s="93"/>
      <c r="H8856" s="93"/>
      <c r="J8856" s="93"/>
      <c r="L8856" s="93"/>
      <c r="N8856" s="93"/>
      <c r="P8856" s="93"/>
    </row>
    <row r="8857" spans="2:16">
      <c r="B8857" s="93"/>
      <c r="C8857" s="93"/>
      <c r="D8857" s="93"/>
      <c r="F8857" s="93"/>
      <c r="H8857" s="93"/>
      <c r="J8857" s="93"/>
      <c r="L8857" s="93"/>
      <c r="N8857" s="93"/>
      <c r="P8857" s="93"/>
    </row>
    <row r="8858" spans="2:16">
      <c r="B8858" s="93"/>
      <c r="C8858" s="93"/>
      <c r="D8858" s="93"/>
      <c r="F8858" s="93"/>
      <c r="H8858" s="93"/>
      <c r="J8858" s="93"/>
      <c r="L8858" s="93"/>
      <c r="N8858" s="93"/>
      <c r="P8858" s="93"/>
    </row>
    <row r="8859" spans="2:16">
      <c r="B8859" s="93"/>
      <c r="C8859" s="93"/>
      <c r="D8859" s="93"/>
      <c r="F8859" s="93"/>
      <c r="H8859" s="93"/>
      <c r="J8859" s="93"/>
      <c r="L8859" s="93"/>
      <c r="N8859" s="93"/>
      <c r="P8859" s="93"/>
    </row>
    <row r="8860" spans="2:16">
      <c r="B8860" s="93"/>
      <c r="C8860" s="93"/>
      <c r="D8860" s="93"/>
      <c r="F8860" s="93"/>
      <c r="H8860" s="93"/>
      <c r="J8860" s="93"/>
      <c r="L8860" s="93"/>
      <c r="N8860" s="93"/>
      <c r="P8860" s="93"/>
    </row>
    <row r="8861" spans="2:16">
      <c r="B8861" s="93"/>
      <c r="C8861" s="93"/>
      <c r="D8861" s="93"/>
      <c r="F8861" s="93"/>
      <c r="H8861" s="93"/>
      <c r="J8861" s="93"/>
      <c r="L8861" s="93"/>
      <c r="N8861" s="93"/>
      <c r="P8861" s="93"/>
    </row>
    <row r="8862" spans="2:16">
      <c r="B8862" s="93"/>
      <c r="C8862" s="93"/>
      <c r="D8862" s="93"/>
      <c r="F8862" s="93"/>
      <c r="H8862" s="93"/>
      <c r="J8862" s="93"/>
      <c r="L8862" s="93"/>
      <c r="N8862" s="93"/>
      <c r="P8862" s="93"/>
    </row>
    <row r="8863" spans="2:16">
      <c r="B8863" s="93"/>
      <c r="C8863" s="93"/>
      <c r="D8863" s="93"/>
      <c r="F8863" s="93"/>
      <c r="H8863" s="93"/>
      <c r="J8863" s="93"/>
      <c r="L8863" s="93"/>
      <c r="N8863" s="93"/>
      <c r="P8863" s="93"/>
    </row>
    <row r="8864" spans="2:16">
      <c r="B8864" s="93"/>
      <c r="C8864" s="93"/>
      <c r="D8864" s="93"/>
      <c r="F8864" s="93"/>
      <c r="H8864" s="93"/>
      <c r="J8864" s="93"/>
      <c r="L8864" s="93"/>
      <c r="N8864" s="93"/>
      <c r="P8864" s="93"/>
    </row>
    <row r="8865" spans="2:16">
      <c r="B8865" s="93"/>
      <c r="C8865" s="93"/>
      <c r="D8865" s="93"/>
      <c r="F8865" s="93"/>
      <c r="H8865" s="93"/>
      <c r="J8865" s="93"/>
      <c r="L8865" s="93"/>
      <c r="N8865" s="93"/>
      <c r="P8865" s="93"/>
    </row>
    <row r="8866" spans="2:16">
      <c r="B8866" s="93"/>
      <c r="C8866" s="93"/>
      <c r="D8866" s="93"/>
      <c r="F8866" s="93"/>
      <c r="H8866" s="93"/>
      <c r="J8866" s="93"/>
      <c r="L8866" s="93"/>
      <c r="N8866" s="93"/>
      <c r="P8866" s="93"/>
    </row>
    <row r="8867" spans="2:16">
      <c r="B8867" s="93"/>
      <c r="C8867" s="93"/>
      <c r="D8867" s="93"/>
      <c r="F8867" s="93"/>
      <c r="H8867" s="93"/>
      <c r="J8867" s="93"/>
      <c r="L8867" s="93"/>
      <c r="N8867" s="93"/>
      <c r="P8867" s="93"/>
    </row>
    <row r="8868" spans="2:16">
      <c r="B8868" s="93"/>
      <c r="C8868" s="93"/>
      <c r="D8868" s="93"/>
      <c r="F8868" s="93"/>
      <c r="H8868" s="93"/>
      <c r="J8868" s="93"/>
      <c r="L8868" s="93"/>
      <c r="N8868" s="93"/>
      <c r="P8868" s="93"/>
    </row>
    <row r="8869" spans="2:16">
      <c r="B8869" s="93"/>
      <c r="C8869" s="93"/>
      <c r="D8869" s="93"/>
      <c r="F8869" s="93"/>
      <c r="H8869" s="93"/>
      <c r="J8869" s="93"/>
      <c r="L8869" s="93"/>
      <c r="N8869" s="93"/>
      <c r="P8869" s="93"/>
    </row>
    <row r="8870" spans="2:16">
      <c r="B8870" s="93"/>
      <c r="C8870" s="93"/>
      <c r="D8870" s="93"/>
      <c r="F8870" s="93"/>
      <c r="H8870" s="93"/>
      <c r="J8870" s="93"/>
      <c r="L8870" s="93"/>
      <c r="N8870" s="93"/>
      <c r="P8870" s="93"/>
    </row>
    <row r="8871" spans="2:16">
      <c r="B8871" s="93"/>
      <c r="C8871" s="93"/>
      <c r="D8871" s="93"/>
      <c r="F8871" s="93"/>
      <c r="H8871" s="93"/>
      <c r="J8871" s="93"/>
      <c r="L8871" s="93"/>
      <c r="N8871" s="93"/>
      <c r="P8871" s="93"/>
    </row>
    <row r="8872" spans="2:16">
      <c r="B8872" s="93"/>
      <c r="C8872" s="93"/>
      <c r="D8872" s="93"/>
      <c r="F8872" s="93"/>
      <c r="H8872" s="93"/>
      <c r="J8872" s="93"/>
      <c r="L8872" s="93"/>
      <c r="N8872" s="93"/>
      <c r="P8872" s="93"/>
    </row>
    <row r="8873" spans="2:16">
      <c r="B8873" s="93"/>
      <c r="C8873" s="93"/>
      <c r="D8873" s="93"/>
      <c r="F8873" s="93"/>
      <c r="H8873" s="93"/>
      <c r="J8873" s="93"/>
      <c r="L8873" s="93"/>
      <c r="N8873" s="93"/>
      <c r="P8873" s="93"/>
    </row>
    <row r="8874" spans="2:16">
      <c r="B8874" s="93"/>
      <c r="C8874" s="93"/>
      <c r="D8874" s="93"/>
      <c r="F8874" s="93"/>
      <c r="H8874" s="93"/>
      <c r="J8874" s="93"/>
      <c r="L8874" s="93"/>
      <c r="N8874" s="93"/>
      <c r="P8874" s="93"/>
    </row>
    <row r="8875" spans="2:16">
      <c r="B8875" s="93"/>
      <c r="C8875" s="93"/>
      <c r="D8875" s="93"/>
      <c r="F8875" s="93"/>
      <c r="H8875" s="93"/>
      <c r="J8875" s="93"/>
      <c r="L8875" s="93"/>
      <c r="N8875" s="93"/>
      <c r="P8875" s="93"/>
    </row>
    <row r="8876" spans="2:16">
      <c r="B8876" s="93"/>
      <c r="C8876" s="93"/>
      <c r="D8876" s="93"/>
      <c r="F8876" s="93"/>
      <c r="H8876" s="93"/>
      <c r="J8876" s="93"/>
      <c r="L8876" s="93"/>
      <c r="N8876" s="93"/>
      <c r="P8876" s="93"/>
    </row>
    <row r="8877" spans="2:16">
      <c r="B8877" s="93"/>
      <c r="C8877" s="93"/>
      <c r="D8877" s="93"/>
      <c r="F8877" s="93"/>
      <c r="H8877" s="93"/>
      <c r="J8877" s="93"/>
      <c r="L8877" s="93"/>
      <c r="N8877" s="93"/>
      <c r="P8877" s="93"/>
    </row>
    <row r="8878" spans="2:16">
      <c r="B8878" s="93"/>
      <c r="C8878" s="93"/>
      <c r="D8878" s="93"/>
      <c r="F8878" s="93"/>
      <c r="H8878" s="93"/>
      <c r="J8878" s="93"/>
      <c r="L8878" s="93"/>
      <c r="N8878" s="93"/>
      <c r="P8878" s="93"/>
    </row>
    <row r="8879" spans="2:16">
      <c r="B8879" s="93"/>
      <c r="C8879" s="93"/>
      <c r="D8879" s="93"/>
      <c r="F8879" s="93"/>
      <c r="H8879" s="93"/>
      <c r="J8879" s="93"/>
      <c r="L8879" s="93"/>
      <c r="N8879" s="93"/>
      <c r="P8879" s="93"/>
    </row>
    <row r="8880" spans="2:16">
      <c r="B8880" s="93"/>
      <c r="C8880" s="93"/>
      <c r="D8880" s="93"/>
      <c r="F8880" s="93"/>
      <c r="H8880" s="93"/>
      <c r="J8880" s="93"/>
      <c r="L8880" s="93"/>
      <c r="N8880" s="93"/>
      <c r="P8880" s="93"/>
    </row>
    <row r="8881" spans="2:16">
      <c r="B8881" s="93"/>
      <c r="C8881" s="93"/>
      <c r="D8881" s="93"/>
      <c r="F8881" s="93"/>
      <c r="H8881" s="93"/>
      <c r="J8881" s="93"/>
      <c r="L8881" s="93"/>
      <c r="N8881" s="93"/>
      <c r="P8881" s="93"/>
    </row>
    <row r="8882" spans="2:16">
      <c r="B8882" s="93"/>
      <c r="C8882" s="93"/>
      <c r="D8882" s="93"/>
      <c r="F8882" s="93"/>
      <c r="H8882" s="93"/>
      <c r="J8882" s="93"/>
      <c r="L8882" s="93"/>
      <c r="N8882" s="93"/>
      <c r="P8882" s="93"/>
    </row>
    <row r="8883" spans="2:16">
      <c r="B8883" s="93"/>
      <c r="C8883" s="93"/>
      <c r="D8883" s="93"/>
      <c r="F8883" s="93"/>
      <c r="H8883" s="93"/>
      <c r="J8883" s="93"/>
      <c r="L8883" s="93"/>
      <c r="N8883" s="93"/>
      <c r="P8883" s="93"/>
    </row>
    <row r="8884" spans="2:16">
      <c r="B8884" s="93"/>
      <c r="C8884" s="93"/>
      <c r="D8884" s="93"/>
      <c r="F8884" s="93"/>
      <c r="H8884" s="93"/>
      <c r="J8884" s="93"/>
      <c r="L8884" s="93"/>
      <c r="N8884" s="93"/>
      <c r="P8884" s="93"/>
    </row>
    <row r="8885" spans="2:16">
      <c r="B8885" s="93"/>
      <c r="C8885" s="93"/>
      <c r="D8885" s="93"/>
      <c r="F8885" s="93"/>
      <c r="H8885" s="93"/>
      <c r="J8885" s="93"/>
      <c r="L8885" s="93"/>
      <c r="N8885" s="93"/>
      <c r="P8885" s="93"/>
    </row>
    <row r="8886" spans="2:16">
      <c r="B8886" s="93"/>
      <c r="C8886" s="93"/>
      <c r="D8886" s="93"/>
      <c r="F8886" s="93"/>
      <c r="H8886" s="93"/>
      <c r="J8886" s="93"/>
      <c r="L8886" s="93"/>
      <c r="N8886" s="93"/>
      <c r="P8886" s="93"/>
    </row>
    <row r="8887" spans="2:16">
      <c r="B8887" s="93"/>
      <c r="C8887" s="93"/>
      <c r="D8887" s="93"/>
      <c r="F8887" s="93"/>
      <c r="H8887" s="93"/>
      <c r="J8887" s="93"/>
      <c r="L8887" s="93"/>
      <c r="N8887" s="93"/>
      <c r="P8887" s="93"/>
    </row>
    <row r="8888" spans="2:16">
      <c r="B8888" s="93"/>
      <c r="C8888" s="93"/>
      <c r="D8888" s="93"/>
      <c r="F8888" s="93"/>
      <c r="H8888" s="93"/>
      <c r="J8888" s="93"/>
      <c r="L8888" s="93"/>
      <c r="N8888" s="93"/>
      <c r="P8888" s="93"/>
    </row>
    <row r="8889" spans="2:16">
      <c r="B8889" s="93"/>
      <c r="C8889" s="93"/>
      <c r="D8889" s="93"/>
      <c r="F8889" s="93"/>
      <c r="H8889" s="93"/>
      <c r="J8889" s="93"/>
      <c r="L8889" s="93"/>
      <c r="N8889" s="93"/>
      <c r="P8889" s="93"/>
    </row>
    <row r="8890" spans="2:16">
      <c r="B8890" s="93"/>
      <c r="C8890" s="93"/>
      <c r="D8890" s="93"/>
      <c r="F8890" s="93"/>
      <c r="H8890" s="93"/>
      <c r="J8890" s="93"/>
      <c r="L8890" s="93"/>
      <c r="N8890" s="93"/>
      <c r="P8890" s="93"/>
    </row>
    <row r="8891" spans="2:16">
      <c r="B8891" s="93"/>
      <c r="C8891" s="93"/>
      <c r="D8891" s="93"/>
      <c r="F8891" s="93"/>
      <c r="H8891" s="93"/>
      <c r="J8891" s="93"/>
      <c r="L8891" s="93"/>
      <c r="N8891" s="93"/>
      <c r="P8891" s="93"/>
    </row>
    <row r="8892" spans="2:16">
      <c r="B8892" s="93"/>
      <c r="C8892" s="93"/>
      <c r="D8892" s="93"/>
      <c r="F8892" s="93"/>
      <c r="H8892" s="93"/>
      <c r="J8892" s="93"/>
      <c r="L8892" s="93"/>
      <c r="N8892" s="93"/>
      <c r="P8892" s="93"/>
    </row>
    <row r="8893" spans="2:16">
      <c r="B8893" s="93"/>
      <c r="C8893" s="93"/>
      <c r="D8893" s="93"/>
      <c r="F8893" s="93"/>
      <c r="H8893" s="93"/>
      <c r="J8893" s="93"/>
      <c r="L8893" s="93"/>
      <c r="N8893" s="93"/>
      <c r="P8893" s="93"/>
    </row>
    <row r="8894" spans="2:16">
      <c r="B8894" s="93"/>
      <c r="C8894" s="93"/>
      <c r="D8894" s="93"/>
      <c r="F8894" s="93"/>
      <c r="H8894" s="93"/>
      <c r="J8894" s="93"/>
      <c r="L8894" s="93"/>
      <c r="N8894" s="93"/>
      <c r="P8894" s="93"/>
    </row>
    <row r="8895" spans="2:16">
      <c r="B8895" s="93"/>
      <c r="C8895" s="93"/>
      <c r="D8895" s="93"/>
      <c r="F8895" s="93"/>
      <c r="H8895" s="93"/>
      <c r="J8895" s="93"/>
      <c r="L8895" s="93"/>
      <c r="N8895" s="93"/>
      <c r="P8895" s="93"/>
    </row>
    <row r="8896" spans="2:16">
      <c r="B8896" s="93"/>
      <c r="C8896" s="93"/>
      <c r="D8896" s="93"/>
      <c r="F8896" s="93"/>
      <c r="H8896" s="93"/>
      <c r="J8896" s="93"/>
      <c r="L8896" s="93"/>
      <c r="N8896" s="93"/>
      <c r="P8896" s="93"/>
    </row>
    <row r="8897" spans="2:16">
      <c r="B8897" s="93"/>
      <c r="C8897" s="93"/>
      <c r="D8897" s="93"/>
      <c r="F8897" s="93"/>
      <c r="H8897" s="93"/>
      <c r="J8897" s="93"/>
      <c r="L8897" s="93"/>
      <c r="N8897" s="93"/>
      <c r="P8897" s="93"/>
    </row>
    <row r="8898" spans="2:16">
      <c r="B8898" s="93"/>
      <c r="C8898" s="93"/>
      <c r="D8898" s="93"/>
      <c r="F8898" s="93"/>
      <c r="H8898" s="93"/>
      <c r="J8898" s="93"/>
      <c r="L8898" s="93"/>
      <c r="N8898" s="93"/>
      <c r="P8898" s="93"/>
    </row>
    <row r="8899" spans="2:16">
      <c r="B8899" s="93"/>
      <c r="C8899" s="93"/>
      <c r="D8899" s="93"/>
      <c r="F8899" s="93"/>
      <c r="H8899" s="93"/>
      <c r="J8899" s="93"/>
      <c r="L8899" s="93"/>
      <c r="N8899" s="93"/>
      <c r="P8899" s="93"/>
    </row>
    <row r="8900" spans="2:16">
      <c r="B8900" s="93"/>
      <c r="C8900" s="93"/>
      <c r="D8900" s="93"/>
      <c r="F8900" s="93"/>
      <c r="H8900" s="93"/>
      <c r="J8900" s="93"/>
      <c r="L8900" s="93"/>
      <c r="N8900" s="93"/>
      <c r="P8900" s="93"/>
    </row>
    <row r="8901" spans="2:16">
      <c r="B8901" s="93"/>
      <c r="C8901" s="93"/>
      <c r="D8901" s="93"/>
      <c r="F8901" s="93"/>
      <c r="H8901" s="93"/>
      <c r="J8901" s="93"/>
      <c r="L8901" s="93"/>
      <c r="N8901" s="93"/>
      <c r="P8901" s="93"/>
    </row>
    <row r="8902" spans="2:16">
      <c r="B8902" s="93"/>
      <c r="C8902" s="93"/>
      <c r="D8902" s="93"/>
      <c r="F8902" s="93"/>
      <c r="H8902" s="93"/>
      <c r="J8902" s="93"/>
      <c r="L8902" s="93"/>
      <c r="N8902" s="93"/>
      <c r="P8902" s="93"/>
    </row>
    <row r="8903" spans="2:16">
      <c r="B8903" s="93"/>
      <c r="C8903" s="93"/>
      <c r="D8903" s="93"/>
      <c r="F8903" s="93"/>
      <c r="H8903" s="93"/>
      <c r="J8903" s="93"/>
      <c r="L8903" s="93"/>
      <c r="N8903" s="93"/>
      <c r="P8903" s="93"/>
    </row>
    <row r="8904" spans="2:16">
      <c r="B8904" s="93"/>
      <c r="C8904" s="93"/>
      <c r="D8904" s="93"/>
      <c r="F8904" s="93"/>
      <c r="H8904" s="93"/>
      <c r="J8904" s="93"/>
      <c r="L8904" s="93"/>
      <c r="N8904" s="93"/>
      <c r="P8904" s="93"/>
    </row>
    <row r="8905" spans="2:16">
      <c r="B8905" s="93"/>
      <c r="C8905" s="93"/>
      <c r="D8905" s="93"/>
      <c r="F8905" s="93"/>
      <c r="H8905" s="93"/>
      <c r="J8905" s="93"/>
      <c r="L8905" s="93"/>
      <c r="N8905" s="93"/>
      <c r="P8905" s="93"/>
    </row>
    <row r="8906" spans="2:16">
      <c r="B8906" s="93"/>
      <c r="C8906" s="93"/>
      <c r="D8906" s="93"/>
      <c r="F8906" s="93"/>
      <c r="H8906" s="93"/>
      <c r="J8906" s="93"/>
      <c r="L8906" s="93"/>
      <c r="N8906" s="93"/>
      <c r="P8906" s="93"/>
    </row>
    <row r="8907" spans="2:16">
      <c r="B8907" s="93"/>
      <c r="C8907" s="93"/>
      <c r="D8907" s="93"/>
      <c r="F8907" s="93"/>
      <c r="H8907" s="93"/>
      <c r="J8907" s="93"/>
      <c r="L8907" s="93"/>
      <c r="N8907" s="93"/>
      <c r="P8907" s="93"/>
    </row>
    <row r="8908" spans="2:16">
      <c r="B8908" s="93"/>
      <c r="C8908" s="93"/>
      <c r="D8908" s="93"/>
      <c r="F8908" s="93"/>
      <c r="H8908" s="93"/>
      <c r="J8908" s="93"/>
      <c r="L8908" s="93"/>
      <c r="N8908" s="93"/>
      <c r="P8908" s="93"/>
    </row>
    <row r="8909" spans="2:16">
      <c r="B8909" s="93"/>
      <c r="C8909" s="93"/>
      <c r="D8909" s="93"/>
      <c r="F8909" s="93"/>
      <c r="H8909" s="93"/>
      <c r="J8909" s="93"/>
      <c r="L8909" s="93"/>
      <c r="N8909" s="93"/>
      <c r="P8909" s="93"/>
    </row>
    <row r="8910" spans="2:16">
      <c r="B8910" s="93"/>
      <c r="C8910" s="93"/>
      <c r="D8910" s="93"/>
      <c r="F8910" s="93"/>
      <c r="H8910" s="93"/>
      <c r="J8910" s="93"/>
      <c r="L8910" s="93"/>
      <c r="N8910" s="93"/>
      <c r="P8910" s="93"/>
    </row>
    <row r="8911" spans="2:16">
      <c r="B8911" s="93"/>
      <c r="C8911" s="93"/>
      <c r="D8911" s="93"/>
      <c r="F8911" s="93"/>
      <c r="H8911" s="93"/>
      <c r="J8911" s="93"/>
      <c r="L8911" s="93"/>
      <c r="N8911" s="93"/>
      <c r="P8911" s="93"/>
    </row>
    <row r="8912" spans="2:16">
      <c r="B8912" s="93"/>
      <c r="C8912" s="93"/>
      <c r="D8912" s="93"/>
      <c r="F8912" s="93"/>
      <c r="H8912" s="93"/>
      <c r="J8912" s="93"/>
      <c r="L8912" s="93"/>
      <c r="N8912" s="93"/>
      <c r="P8912" s="93"/>
    </row>
    <row r="8913" spans="2:16">
      <c r="B8913" s="93"/>
      <c r="C8913" s="93"/>
      <c r="D8913" s="93"/>
      <c r="F8913" s="93"/>
      <c r="H8913" s="93"/>
      <c r="J8913" s="93"/>
      <c r="L8913" s="93"/>
      <c r="N8913" s="93"/>
      <c r="P8913" s="93"/>
    </row>
    <row r="8914" spans="2:16">
      <c r="B8914" s="93"/>
      <c r="C8914" s="93"/>
      <c r="D8914" s="93"/>
      <c r="F8914" s="93"/>
      <c r="H8914" s="93"/>
      <c r="J8914" s="93"/>
      <c r="L8914" s="93"/>
      <c r="N8914" s="93"/>
      <c r="P8914" s="93"/>
    </row>
    <row r="8915" spans="2:16">
      <c r="B8915" s="93"/>
      <c r="C8915" s="93"/>
      <c r="D8915" s="93"/>
      <c r="F8915" s="93"/>
      <c r="H8915" s="93"/>
      <c r="J8915" s="93"/>
      <c r="L8915" s="93"/>
      <c r="N8915" s="93"/>
      <c r="P8915" s="93"/>
    </row>
    <row r="8916" spans="2:16">
      <c r="B8916" s="93"/>
      <c r="C8916" s="93"/>
      <c r="D8916" s="93"/>
      <c r="F8916" s="93"/>
      <c r="H8916" s="93"/>
      <c r="J8916" s="93"/>
      <c r="L8916" s="93"/>
      <c r="N8916" s="93"/>
      <c r="P8916" s="93"/>
    </row>
    <row r="8917" spans="2:16">
      <c r="B8917" s="93"/>
      <c r="C8917" s="93"/>
      <c r="D8917" s="93"/>
      <c r="F8917" s="93"/>
      <c r="H8917" s="93"/>
      <c r="J8917" s="93"/>
      <c r="L8917" s="93"/>
      <c r="N8917" s="93"/>
      <c r="P8917" s="93"/>
    </row>
    <row r="8918" spans="2:16">
      <c r="B8918" s="93"/>
      <c r="C8918" s="93"/>
      <c r="D8918" s="93"/>
      <c r="F8918" s="93"/>
      <c r="H8918" s="93"/>
      <c r="J8918" s="93"/>
      <c r="L8918" s="93"/>
      <c r="N8918" s="93"/>
      <c r="P8918" s="93"/>
    </row>
    <row r="8919" spans="2:16">
      <c r="B8919" s="93"/>
      <c r="C8919" s="93"/>
      <c r="D8919" s="93"/>
      <c r="F8919" s="93"/>
      <c r="H8919" s="93"/>
      <c r="J8919" s="93"/>
      <c r="L8919" s="93"/>
      <c r="N8919" s="93"/>
      <c r="P8919" s="93"/>
    </row>
    <row r="8920" spans="2:16">
      <c r="B8920" s="93"/>
      <c r="C8920" s="93"/>
      <c r="D8920" s="93"/>
      <c r="F8920" s="93"/>
      <c r="H8920" s="93"/>
      <c r="J8920" s="93"/>
      <c r="L8920" s="93"/>
      <c r="N8920" s="93"/>
      <c r="P8920" s="93"/>
    </row>
    <row r="8921" spans="2:16">
      <c r="B8921" s="93"/>
      <c r="C8921" s="93"/>
      <c r="D8921" s="93"/>
      <c r="F8921" s="93"/>
      <c r="H8921" s="93"/>
      <c r="J8921" s="93"/>
      <c r="L8921" s="93"/>
      <c r="N8921" s="93"/>
      <c r="P8921" s="93"/>
    </row>
    <row r="8922" spans="2:16">
      <c r="B8922" s="93"/>
      <c r="C8922" s="93"/>
      <c r="D8922" s="93"/>
      <c r="F8922" s="93"/>
      <c r="H8922" s="93"/>
      <c r="J8922" s="93"/>
      <c r="L8922" s="93"/>
      <c r="N8922" s="93"/>
      <c r="P8922" s="93"/>
    </row>
    <row r="8923" spans="2:16">
      <c r="B8923" s="93"/>
      <c r="C8923" s="93"/>
      <c r="D8923" s="93"/>
      <c r="F8923" s="93"/>
      <c r="H8923" s="93"/>
      <c r="J8923" s="93"/>
      <c r="L8923" s="93"/>
      <c r="N8923" s="93"/>
      <c r="P8923" s="93"/>
    </row>
    <row r="8924" spans="2:16">
      <c r="B8924" s="93"/>
      <c r="C8924" s="93"/>
      <c r="D8924" s="93"/>
      <c r="F8924" s="93"/>
      <c r="H8924" s="93"/>
      <c r="J8924" s="93"/>
      <c r="L8924" s="93"/>
      <c r="N8924" s="93"/>
      <c r="P8924" s="93"/>
    </row>
    <row r="8925" spans="2:16">
      <c r="B8925" s="93"/>
      <c r="C8925" s="93"/>
      <c r="D8925" s="93"/>
      <c r="F8925" s="93"/>
      <c r="H8925" s="93"/>
      <c r="J8925" s="93"/>
      <c r="L8925" s="93"/>
      <c r="N8925" s="93"/>
      <c r="P8925" s="93"/>
    </row>
    <row r="8926" spans="2:16">
      <c r="B8926" s="93"/>
      <c r="C8926" s="93"/>
      <c r="D8926" s="93"/>
      <c r="F8926" s="93"/>
      <c r="H8926" s="93"/>
      <c r="J8926" s="93"/>
      <c r="L8926" s="93"/>
      <c r="N8926" s="93"/>
      <c r="P8926" s="93"/>
    </row>
    <row r="8927" spans="2:16">
      <c r="B8927" s="93"/>
      <c r="C8927" s="93"/>
      <c r="D8927" s="93"/>
      <c r="F8927" s="93"/>
      <c r="H8927" s="93"/>
      <c r="J8927" s="93"/>
      <c r="L8927" s="93"/>
      <c r="N8927" s="93"/>
      <c r="P8927" s="93"/>
    </row>
    <row r="8928" spans="2:16">
      <c r="B8928" s="93"/>
      <c r="C8928" s="93"/>
      <c r="D8928" s="93"/>
      <c r="F8928" s="93"/>
      <c r="H8928" s="93"/>
      <c r="J8928" s="93"/>
      <c r="L8928" s="93"/>
      <c r="N8928" s="93"/>
      <c r="P8928" s="93"/>
    </row>
    <row r="8929" spans="2:16">
      <c r="B8929" s="93"/>
      <c r="C8929" s="93"/>
      <c r="D8929" s="93"/>
      <c r="F8929" s="93"/>
      <c r="H8929" s="93"/>
      <c r="J8929" s="93"/>
      <c r="L8929" s="93"/>
      <c r="N8929" s="93"/>
      <c r="P8929" s="93"/>
    </row>
    <row r="8930" spans="2:16">
      <c r="B8930" s="93"/>
      <c r="C8930" s="93"/>
      <c r="D8930" s="93"/>
      <c r="F8930" s="93"/>
      <c r="H8930" s="93"/>
      <c r="J8930" s="93"/>
      <c r="L8930" s="93"/>
      <c r="N8930" s="93"/>
      <c r="P8930" s="93"/>
    </row>
    <row r="8931" spans="2:16">
      <c r="B8931" s="93"/>
      <c r="C8931" s="93"/>
      <c r="D8931" s="93"/>
      <c r="F8931" s="93"/>
      <c r="H8931" s="93"/>
      <c r="J8931" s="93"/>
      <c r="L8931" s="93"/>
      <c r="N8931" s="93"/>
      <c r="P8931" s="93"/>
    </row>
    <row r="8932" spans="2:16">
      <c r="B8932" s="93"/>
      <c r="C8932" s="93"/>
      <c r="D8932" s="93"/>
      <c r="F8932" s="93"/>
      <c r="H8932" s="93"/>
      <c r="J8932" s="93"/>
      <c r="L8932" s="93"/>
      <c r="N8932" s="93"/>
      <c r="P8932" s="93"/>
    </row>
    <row r="8933" spans="2:16">
      <c r="B8933" s="93"/>
      <c r="C8933" s="93"/>
      <c r="D8933" s="93"/>
      <c r="F8933" s="93"/>
      <c r="H8933" s="93"/>
      <c r="J8933" s="93"/>
      <c r="L8933" s="93"/>
      <c r="N8933" s="93"/>
      <c r="P8933" s="93"/>
    </row>
    <row r="8934" spans="2:16">
      <c r="B8934" s="93"/>
      <c r="C8934" s="93"/>
      <c r="D8934" s="93"/>
      <c r="F8934" s="93"/>
      <c r="H8934" s="93"/>
      <c r="J8934" s="93"/>
      <c r="L8934" s="93"/>
      <c r="N8934" s="93"/>
      <c r="P8934" s="93"/>
    </row>
    <row r="8935" spans="2:16">
      <c r="B8935" s="93"/>
      <c r="C8935" s="93"/>
      <c r="D8935" s="93"/>
      <c r="F8935" s="93"/>
      <c r="H8935" s="93"/>
      <c r="J8935" s="93"/>
      <c r="L8935" s="93"/>
      <c r="N8935" s="93"/>
      <c r="P8935" s="93"/>
    </row>
    <row r="8936" spans="2:16">
      <c r="B8936" s="93"/>
      <c r="C8936" s="93"/>
      <c r="D8936" s="93"/>
      <c r="F8936" s="93"/>
      <c r="H8936" s="93"/>
      <c r="J8936" s="93"/>
      <c r="L8936" s="93"/>
      <c r="N8936" s="93"/>
      <c r="P8936" s="93"/>
    </row>
    <row r="8937" spans="2:16">
      <c r="B8937" s="93"/>
      <c r="C8937" s="93"/>
      <c r="D8937" s="93"/>
      <c r="F8937" s="93"/>
      <c r="H8937" s="93"/>
      <c r="J8937" s="93"/>
      <c r="L8937" s="93"/>
      <c r="N8937" s="93"/>
      <c r="P8937" s="93"/>
    </row>
    <row r="8938" spans="2:16">
      <c r="B8938" s="93"/>
      <c r="C8938" s="93"/>
      <c r="D8938" s="93"/>
      <c r="F8938" s="93"/>
      <c r="H8938" s="93"/>
      <c r="J8938" s="93"/>
      <c r="L8938" s="93"/>
      <c r="N8938" s="93"/>
      <c r="P8938" s="93"/>
    </row>
    <row r="8939" spans="2:16">
      <c r="B8939" s="93"/>
      <c r="C8939" s="93"/>
      <c r="D8939" s="93"/>
      <c r="F8939" s="93"/>
      <c r="H8939" s="93"/>
      <c r="J8939" s="93"/>
      <c r="L8939" s="93"/>
      <c r="N8939" s="93"/>
      <c r="P8939" s="93"/>
    </row>
    <row r="8940" spans="2:16">
      <c r="B8940" s="93"/>
      <c r="C8940" s="93"/>
      <c r="D8940" s="93"/>
      <c r="F8940" s="93"/>
      <c r="H8940" s="93"/>
      <c r="J8940" s="93"/>
      <c r="L8940" s="93"/>
      <c r="N8940" s="93"/>
      <c r="P8940" s="93"/>
    </row>
    <row r="8941" spans="2:16">
      <c r="B8941" s="93"/>
      <c r="C8941" s="93"/>
      <c r="D8941" s="93"/>
      <c r="F8941" s="93"/>
      <c r="H8941" s="93"/>
      <c r="J8941" s="93"/>
      <c r="L8941" s="93"/>
      <c r="N8941" s="93"/>
      <c r="P8941" s="93"/>
    </row>
    <row r="8942" spans="2:16">
      <c r="B8942" s="93"/>
      <c r="C8942" s="93"/>
      <c r="D8942" s="93"/>
      <c r="F8942" s="93"/>
      <c r="H8942" s="93"/>
      <c r="J8942" s="93"/>
      <c r="L8942" s="93"/>
      <c r="N8942" s="93"/>
      <c r="P8942" s="93"/>
    </row>
    <row r="8943" spans="2:16">
      <c r="B8943" s="93"/>
      <c r="C8943" s="93"/>
      <c r="D8943" s="93"/>
      <c r="F8943" s="93"/>
      <c r="H8943" s="93"/>
      <c r="J8943" s="93"/>
      <c r="L8943" s="93"/>
      <c r="N8943" s="93"/>
      <c r="P8943" s="93"/>
    </row>
    <row r="8944" spans="2:16">
      <c r="B8944" s="93"/>
      <c r="C8944" s="93"/>
      <c r="D8944" s="93"/>
      <c r="F8944" s="93"/>
      <c r="H8944" s="93"/>
      <c r="J8944" s="93"/>
      <c r="L8944" s="93"/>
      <c r="N8944" s="93"/>
      <c r="P8944" s="93"/>
    </row>
    <row r="8945" spans="2:16">
      <c r="B8945" s="93"/>
      <c r="C8945" s="93"/>
      <c r="D8945" s="93"/>
      <c r="F8945" s="93"/>
      <c r="H8945" s="93"/>
      <c r="J8945" s="93"/>
      <c r="L8945" s="93"/>
      <c r="N8945" s="93"/>
      <c r="P8945" s="93"/>
    </row>
    <row r="8946" spans="2:16">
      <c r="B8946" s="93"/>
      <c r="C8946" s="93"/>
      <c r="D8946" s="93"/>
      <c r="F8946" s="93"/>
      <c r="H8946" s="93"/>
      <c r="J8946" s="93"/>
      <c r="L8946" s="93"/>
      <c r="N8946" s="93"/>
      <c r="P8946" s="93"/>
    </row>
    <row r="8947" spans="2:16">
      <c r="B8947" s="93"/>
      <c r="C8947" s="93"/>
      <c r="D8947" s="93"/>
      <c r="F8947" s="93"/>
      <c r="H8947" s="93"/>
      <c r="J8947" s="93"/>
      <c r="L8947" s="93"/>
      <c r="N8947" s="93"/>
      <c r="P8947" s="93"/>
    </row>
    <row r="8948" spans="2:16">
      <c r="B8948" s="93"/>
      <c r="C8948" s="93"/>
      <c r="D8948" s="93"/>
      <c r="F8948" s="93"/>
      <c r="H8948" s="93"/>
      <c r="J8948" s="93"/>
      <c r="L8948" s="93"/>
      <c r="N8948" s="93"/>
      <c r="P8948" s="93"/>
    </row>
    <row r="8949" spans="2:16">
      <c r="B8949" s="93"/>
      <c r="C8949" s="93"/>
      <c r="D8949" s="93"/>
      <c r="F8949" s="93"/>
      <c r="H8949" s="93"/>
      <c r="J8949" s="93"/>
      <c r="L8949" s="93"/>
      <c r="N8949" s="93"/>
      <c r="P8949" s="93"/>
    </row>
    <row r="8950" spans="2:16">
      <c r="B8950" s="93"/>
      <c r="C8950" s="93"/>
      <c r="D8950" s="93"/>
      <c r="F8950" s="93"/>
      <c r="H8950" s="93"/>
      <c r="J8950" s="93"/>
      <c r="L8950" s="93"/>
      <c r="N8950" s="93"/>
      <c r="P8950" s="93"/>
    </row>
    <row r="8951" spans="2:16">
      <c r="B8951" s="93"/>
      <c r="C8951" s="93"/>
      <c r="D8951" s="93"/>
      <c r="F8951" s="93"/>
      <c r="H8951" s="93"/>
      <c r="J8951" s="93"/>
      <c r="L8951" s="93"/>
      <c r="N8951" s="93"/>
      <c r="P8951" s="93"/>
    </row>
    <row r="8952" spans="2:16">
      <c r="B8952" s="93"/>
      <c r="C8952" s="93"/>
      <c r="D8952" s="93"/>
      <c r="F8952" s="93"/>
      <c r="H8952" s="93"/>
      <c r="J8952" s="93"/>
      <c r="L8952" s="93"/>
      <c r="N8952" s="93"/>
      <c r="P8952" s="93"/>
    </row>
    <row r="8953" spans="2:16">
      <c r="B8953" s="93"/>
      <c r="C8953" s="93"/>
      <c r="D8953" s="93"/>
      <c r="F8953" s="93"/>
      <c r="H8953" s="93"/>
      <c r="J8953" s="93"/>
      <c r="L8953" s="93"/>
      <c r="N8953" s="93"/>
      <c r="P8953" s="93"/>
    </row>
    <row r="8954" spans="2:16">
      <c r="B8954" s="93"/>
      <c r="C8954" s="93"/>
      <c r="D8954" s="93"/>
      <c r="F8954" s="93"/>
      <c r="H8954" s="93"/>
      <c r="J8954" s="93"/>
      <c r="L8954" s="93"/>
      <c r="N8954" s="93"/>
      <c r="P8954" s="93"/>
    </row>
    <row r="8955" spans="2:16">
      <c r="B8955" s="93"/>
      <c r="C8955" s="93"/>
      <c r="D8955" s="93"/>
      <c r="F8955" s="93"/>
      <c r="H8955" s="93"/>
      <c r="J8955" s="93"/>
      <c r="L8955" s="93"/>
      <c r="N8955" s="93"/>
      <c r="P8955" s="93"/>
    </row>
    <row r="8956" spans="2:16">
      <c r="B8956" s="93"/>
      <c r="C8956" s="93"/>
      <c r="D8956" s="93"/>
      <c r="F8956" s="93"/>
      <c r="H8956" s="93"/>
      <c r="J8956" s="93"/>
      <c r="L8956" s="93"/>
      <c r="N8956" s="93"/>
      <c r="P8956" s="93"/>
    </row>
    <row r="8957" spans="2:16">
      <c r="B8957" s="93"/>
      <c r="C8957" s="93"/>
      <c r="D8957" s="93"/>
      <c r="F8957" s="93"/>
      <c r="H8957" s="93"/>
      <c r="J8957" s="93"/>
      <c r="L8957" s="93"/>
      <c r="N8957" s="93"/>
      <c r="P8957" s="93"/>
    </row>
    <row r="8958" spans="2:16">
      <c r="B8958" s="93"/>
      <c r="C8958" s="93"/>
      <c r="D8958" s="93"/>
      <c r="F8958" s="93"/>
      <c r="H8958" s="93"/>
      <c r="J8958" s="93"/>
      <c r="L8958" s="93"/>
      <c r="N8958" s="93"/>
      <c r="P8958" s="93"/>
    </row>
    <row r="8959" spans="2:16">
      <c r="B8959" s="93"/>
      <c r="C8959" s="93"/>
      <c r="D8959" s="93"/>
      <c r="F8959" s="93"/>
      <c r="H8959" s="93"/>
      <c r="J8959" s="93"/>
      <c r="L8959" s="93"/>
      <c r="N8959" s="93"/>
      <c r="P8959" s="93"/>
    </row>
    <row r="8960" spans="2:16">
      <c r="B8960" s="93"/>
      <c r="C8960" s="93"/>
      <c r="D8960" s="93"/>
      <c r="F8960" s="93"/>
      <c r="H8960" s="93"/>
      <c r="J8960" s="93"/>
      <c r="L8960" s="93"/>
      <c r="N8960" s="93"/>
      <c r="P8960" s="93"/>
    </row>
    <row r="8961" spans="2:16">
      <c r="B8961" s="93"/>
      <c r="C8961" s="93"/>
      <c r="D8961" s="93"/>
      <c r="F8961" s="93"/>
      <c r="H8961" s="93"/>
      <c r="J8961" s="93"/>
      <c r="L8961" s="93"/>
      <c r="N8961" s="93"/>
      <c r="P8961" s="93"/>
    </row>
    <row r="8962" spans="2:16">
      <c r="B8962" s="93"/>
      <c r="C8962" s="93"/>
      <c r="D8962" s="93"/>
      <c r="F8962" s="93"/>
      <c r="H8962" s="93"/>
      <c r="J8962" s="93"/>
      <c r="L8962" s="93"/>
      <c r="N8962" s="93"/>
      <c r="P8962" s="93"/>
    </row>
    <row r="8963" spans="2:16">
      <c r="B8963" s="93"/>
      <c r="C8963" s="93"/>
      <c r="D8963" s="93"/>
      <c r="F8963" s="93"/>
      <c r="H8963" s="93"/>
      <c r="J8963" s="93"/>
      <c r="L8963" s="93"/>
      <c r="N8963" s="93"/>
      <c r="P8963" s="93"/>
    </row>
    <row r="8964" spans="2:16">
      <c r="B8964" s="93"/>
      <c r="C8964" s="93"/>
      <c r="D8964" s="93"/>
      <c r="F8964" s="93"/>
      <c r="H8964" s="93"/>
      <c r="J8964" s="93"/>
      <c r="L8964" s="93"/>
      <c r="N8964" s="93"/>
      <c r="P8964" s="93"/>
    </row>
    <row r="8965" spans="2:16">
      <c r="B8965" s="93"/>
      <c r="C8965" s="93"/>
      <c r="D8965" s="93"/>
      <c r="F8965" s="93"/>
      <c r="H8965" s="93"/>
      <c r="J8965" s="93"/>
      <c r="L8965" s="93"/>
      <c r="N8965" s="93"/>
      <c r="P8965" s="93"/>
    </row>
    <row r="8966" spans="2:16">
      <c r="B8966" s="93"/>
      <c r="C8966" s="93"/>
      <c r="D8966" s="93"/>
      <c r="F8966" s="93"/>
      <c r="H8966" s="93"/>
      <c r="J8966" s="93"/>
      <c r="L8966" s="93"/>
      <c r="N8966" s="93"/>
      <c r="P8966" s="93"/>
    </row>
    <row r="8967" spans="2:16">
      <c r="B8967" s="93"/>
      <c r="C8967" s="93"/>
      <c r="D8967" s="93"/>
      <c r="F8967" s="93"/>
      <c r="H8967" s="93"/>
      <c r="J8967" s="93"/>
      <c r="L8967" s="93"/>
      <c r="N8967" s="93"/>
      <c r="P8967" s="93"/>
    </row>
    <row r="8968" spans="2:16">
      <c r="B8968" s="93"/>
      <c r="C8968" s="93"/>
      <c r="D8968" s="93"/>
      <c r="F8968" s="93"/>
      <c r="H8968" s="93"/>
      <c r="J8968" s="93"/>
      <c r="L8968" s="93"/>
      <c r="N8968" s="93"/>
      <c r="P8968" s="93"/>
    </row>
    <row r="8969" spans="2:16">
      <c r="B8969" s="93"/>
      <c r="C8969" s="93"/>
      <c r="D8969" s="93"/>
      <c r="F8969" s="93"/>
      <c r="H8969" s="93"/>
      <c r="J8969" s="93"/>
      <c r="L8969" s="93"/>
      <c r="N8969" s="93"/>
      <c r="P8969" s="93"/>
    </row>
    <row r="8970" spans="2:16">
      <c r="B8970" s="93"/>
      <c r="C8970" s="93"/>
      <c r="D8970" s="93"/>
      <c r="F8970" s="93"/>
      <c r="H8970" s="93"/>
      <c r="J8970" s="93"/>
      <c r="L8970" s="93"/>
      <c r="N8970" s="93"/>
      <c r="P8970" s="93"/>
    </row>
    <row r="8971" spans="2:16">
      <c r="B8971" s="93"/>
      <c r="C8971" s="93"/>
      <c r="D8971" s="93"/>
      <c r="F8971" s="93"/>
      <c r="H8971" s="93"/>
      <c r="J8971" s="93"/>
      <c r="L8971" s="93"/>
      <c r="N8971" s="93"/>
      <c r="P8971" s="93"/>
    </row>
    <row r="8972" spans="2:16">
      <c r="B8972" s="93"/>
      <c r="C8972" s="93"/>
      <c r="D8972" s="93"/>
      <c r="F8972" s="93"/>
      <c r="H8972" s="93"/>
      <c r="J8972" s="93"/>
      <c r="L8972" s="93"/>
      <c r="N8972" s="93"/>
      <c r="P8972" s="93"/>
    </row>
    <row r="8973" spans="2:16">
      <c r="B8973" s="93"/>
      <c r="C8973" s="93"/>
      <c r="D8973" s="93"/>
      <c r="F8973" s="93"/>
      <c r="H8973" s="93"/>
      <c r="J8973" s="93"/>
      <c r="L8973" s="93"/>
      <c r="N8973" s="93"/>
      <c r="P8973" s="93"/>
    </row>
    <row r="8974" spans="2:16">
      <c r="B8974" s="93"/>
      <c r="C8974" s="93"/>
      <c r="D8974" s="93"/>
      <c r="F8974" s="93"/>
      <c r="H8974" s="93"/>
      <c r="J8974" s="93"/>
      <c r="L8974" s="93"/>
      <c r="N8974" s="93"/>
      <c r="P8974" s="93"/>
    </row>
    <row r="8975" spans="2:16">
      <c r="B8975" s="93"/>
      <c r="C8975" s="93"/>
      <c r="D8975" s="93"/>
      <c r="F8975" s="93"/>
      <c r="H8975" s="93"/>
      <c r="J8975" s="93"/>
      <c r="L8975" s="93"/>
      <c r="N8975" s="93"/>
      <c r="P8975" s="93"/>
    </row>
    <row r="8976" spans="2:16">
      <c r="B8976" s="93"/>
      <c r="C8976" s="93"/>
      <c r="D8976" s="93"/>
      <c r="F8976" s="93"/>
      <c r="H8976" s="93"/>
      <c r="J8976" s="93"/>
      <c r="L8976" s="93"/>
      <c r="N8976" s="93"/>
      <c r="P8976" s="93"/>
    </row>
    <row r="8977" spans="2:16">
      <c r="B8977" s="93"/>
      <c r="C8977" s="93"/>
      <c r="D8977" s="93"/>
      <c r="F8977" s="93"/>
      <c r="H8977" s="93"/>
      <c r="J8977" s="93"/>
      <c r="L8977" s="93"/>
      <c r="N8977" s="93"/>
      <c r="P8977" s="93"/>
    </row>
    <row r="8978" spans="2:16">
      <c r="B8978" s="93"/>
      <c r="C8978" s="93"/>
      <c r="D8978" s="93"/>
      <c r="F8978" s="93"/>
      <c r="H8978" s="93"/>
      <c r="J8978" s="93"/>
      <c r="L8978" s="93"/>
      <c r="N8978" s="93"/>
      <c r="P8978" s="93"/>
    </row>
    <row r="8979" spans="2:16">
      <c r="B8979" s="93"/>
      <c r="C8979" s="93"/>
      <c r="D8979" s="93"/>
      <c r="F8979" s="93"/>
      <c r="H8979" s="93"/>
      <c r="J8979" s="93"/>
      <c r="L8979" s="93"/>
      <c r="N8979" s="93"/>
      <c r="P8979" s="93"/>
    </row>
    <row r="8980" spans="2:16">
      <c r="B8980" s="93"/>
      <c r="C8980" s="93"/>
      <c r="D8980" s="93"/>
      <c r="F8980" s="93"/>
      <c r="H8980" s="93"/>
      <c r="J8980" s="93"/>
      <c r="L8980" s="93"/>
      <c r="N8980" s="93"/>
      <c r="P8980" s="93"/>
    </row>
    <row r="8981" spans="2:16">
      <c r="B8981" s="93"/>
      <c r="C8981" s="93"/>
      <c r="D8981" s="93"/>
      <c r="F8981" s="93"/>
      <c r="H8981" s="93"/>
      <c r="J8981" s="93"/>
      <c r="L8981" s="93"/>
      <c r="N8981" s="93"/>
      <c r="P8981" s="93"/>
    </row>
    <row r="8982" spans="2:16">
      <c r="B8982" s="93"/>
      <c r="C8982" s="93"/>
      <c r="D8982" s="93"/>
      <c r="F8982" s="93"/>
      <c r="H8982" s="93"/>
      <c r="J8982" s="93"/>
      <c r="L8982" s="93"/>
      <c r="N8982" s="93"/>
      <c r="P8982" s="93"/>
    </row>
    <row r="8983" spans="2:16">
      <c r="B8983" s="93"/>
      <c r="C8983" s="93"/>
      <c r="D8983" s="93"/>
      <c r="F8983" s="93"/>
      <c r="H8983" s="93"/>
      <c r="J8983" s="93"/>
      <c r="L8983" s="93"/>
      <c r="N8983" s="93"/>
      <c r="P8983" s="93"/>
    </row>
    <row r="8984" spans="2:16">
      <c r="B8984" s="93"/>
      <c r="C8984" s="93"/>
      <c r="D8984" s="93"/>
      <c r="F8984" s="93"/>
      <c r="H8984" s="93"/>
      <c r="J8984" s="93"/>
      <c r="L8984" s="93"/>
      <c r="N8984" s="93"/>
      <c r="P8984" s="93"/>
    </row>
    <row r="8985" spans="2:16">
      <c r="B8985" s="93"/>
      <c r="C8985" s="93"/>
      <c r="D8985" s="93"/>
      <c r="F8985" s="93"/>
      <c r="H8985" s="93"/>
      <c r="J8985" s="93"/>
      <c r="L8985" s="93"/>
      <c r="N8985" s="93"/>
      <c r="P8985" s="93"/>
    </row>
    <row r="8986" spans="2:16">
      <c r="B8986" s="93"/>
      <c r="C8986" s="93"/>
      <c r="D8986" s="93"/>
      <c r="F8986" s="93"/>
      <c r="H8986" s="93"/>
      <c r="J8986" s="93"/>
      <c r="L8986" s="93"/>
      <c r="N8986" s="93"/>
      <c r="P8986" s="93"/>
    </row>
    <row r="8987" spans="2:16">
      <c r="B8987" s="93"/>
      <c r="C8987" s="93"/>
      <c r="D8987" s="93"/>
      <c r="F8987" s="93"/>
      <c r="H8987" s="93"/>
      <c r="J8987" s="93"/>
      <c r="L8987" s="93"/>
      <c r="N8987" s="93"/>
      <c r="P8987" s="93"/>
    </row>
    <row r="8988" spans="2:16">
      <c r="B8988" s="93"/>
      <c r="C8988" s="93"/>
      <c r="D8988" s="93"/>
      <c r="F8988" s="93"/>
      <c r="H8988" s="93"/>
      <c r="J8988" s="93"/>
      <c r="L8988" s="93"/>
      <c r="N8988" s="93"/>
      <c r="P8988" s="93"/>
    </row>
    <row r="8989" spans="2:16">
      <c r="B8989" s="93"/>
      <c r="C8989" s="93"/>
      <c r="D8989" s="93"/>
      <c r="F8989" s="93"/>
      <c r="H8989" s="93"/>
      <c r="J8989" s="93"/>
      <c r="L8989" s="93"/>
      <c r="N8989" s="93"/>
      <c r="P8989" s="93"/>
    </row>
    <row r="8990" spans="2:16">
      <c r="B8990" s="93"/>
      <c r="C8990" s="93"/>
      <c r="D8990" s="93"/>
      <c r="F8990" s="93"/>
      <c r="H8990" s="93"/>
      <c r="J8990" s="93"/>
      <c r="L8990" s="93"/>
      <c r="N8990" s="93"/>
      <c r="P8990" s="93"/>
    </row>
    <row r="8991" spans="2:16">
      <c r="B8991" s="93"/>
      <c r="C8991" s="93"/>
      <c r="D8991" s="93"/>
      <c r="F8991" s="93"/>
      <c r="H8991" s="93"/>
      <c r="J8991" s="93"/>
      <c r="L8991" s="93"/>
      <c r="N8991" s="93"/>
      <c r="P8991" s="93"/>
    </row>
    <row r="8992" spans="2:16">
      <c r="B8992" s="93"/>
      <c r="C8992" s="93"/>
      <c r="D8992" s="93"/>
      <c r="F8992" s="93"/>
      <c r="H8992" s="93"/>
      <c r="J8992" s="93"/>
      <c r="L8992" s="93"/>
      <c r="N8992" s="93"/>
      <c r="P8992" s="93"/>
    </row>
    <row r="8993" spans="2:16">
      <c r="B8993" s="93"/>
      <c r="C8993" s="93"/>
      <c r="D8993" s="93"/>
      <c r="F8993" s="93"/>
      <c r="H8993" s="93"/>
      <c r="J8993" s="93"/>
      <c r="L8993" s="93"/>
      <c r="N8993" s="93"/>
      <c r="P8993" s="93"/>
    </row>
    <row r="8994" spans="2:16">
      <c r="B8994" s="93"/>
      <c r="C8994" s="93"/>
      <c r="D8994" s="93"/>
      <c r="F8994" s="93"/>
      <c r="H8994" s="93"/>
      <c r="J8994" s="93"/>
      <c r="L8994" s="93"/>
      <c r="N8994" s="93"/>
      <c r="P8994" s="93"/>
    </row>
    <row r="8995" spans="2:16">
      <c r="B8995" s="93"/>
      <c r="C8995" s="93"/>
      <c r="D8995" s="93"/>
      <c r="F8995" s="93"/>
      <c r="H8995" s="93"/>
      <c r="J8995" s="93"/>
      <c r="L8995" s="93"/>
      <c r="N8995" s="93"/>
      <c r="P8995" s="93"/>
    </row>
    <row r="8996" spans="2:16">
      <c r="B8996" s="93"/>
      <c r="C8996" s="93"/>
      <c r="D8996" s="93"/>
      <c r="F8996" s="93"/>
      <c r="H8996" s="93"/>
      <c r="J8996" s="93"/>
      <c r="L8996" s="93"/>
      <c r="N8996" s="93"/>
      <c r="P8996" s="93"/>
    </row>
    <row r="8997" spans="2:16">
      <c r="B8997" s="93"/>
      <c r="C8997" s="93"/>
      <c r="D8997" s="93"/>
      <c r="F8997" s="93"/>
      <c r="H8997" s="93"/>
      <c r="J8997" s="93"/>
      <c r="L8997" s="93"/>
      <c r="N8997" s="93"/>
      <c r="P8997" s="93"/>
    </row>
    <row r="8998" spans="2:16">
      <c r="B8998" s="93"/>
      <c r="C8998" s="93"/>
      <c r="D8998" s="93"/>
      <c r="F8998" s="93"/>
      <c r="H8998" s="93"/>
      <c r="J8998" s="93"/>
      <c r="L8998" s="93"/>
      <c r="N8998" s="93"/>
      <c r="P8998" s="93"/>
    </row>
    <row r="8999" spans="2:16">
      <c r="B8999" s="93"/>
      <c r="C8999" s="93"/>
      <c r="D8999" s="93"/>
      <c r="F8999" s="93"/>
      <c r="H8999" s="93"/>
      <c r="J8999" s="93"/>
      <c r="L8999" s="93"/>
      <c r="N8999" s="93"/>
      <c r="P8999" s="93"/>
    </row>
    <row r="9000" spans="2:16">
      <c r="B9000" s="93"/>
      <c r="C9000" s="93"/>
      <c r="D9000" s="93"/>
      <c r="F9000" s="93"/>
      <c r="H9000" s="93"/>
      <c r="J9000" s="93"/>
      <c r="L9000" s="93"/>
      <c r="N9000" s="93"/>
      <c r="P9000" s="93"/>
    </row>
    <row r="9001" spans="2:16">
      <c r="B9001" s="93"/>
      <c r="C9001" s="93"/>
      <c r="D9001" s="93"/>
      <c r="F9001" s="93"/>
      <c r="H9001" s="93"/>
      <c r="J9001" s="93"/>
      <c r="L9001" s="93"/>
      <c r="N9001" s="93"/>
      <c r="P9001" s="93"/>
    </row>
    <row r="9002" spans="2:16">
      <c r="B9002" s="93"/>
      <c r="C9002" s="93"/>
      <c r="D9002" s="93"/>
      <c r="F9002" s="93"/>
      <c r="H9002" s="93"/>
      <c r="J9002" s="93"/>
      <c r="L9002" s="93"/>
      <c r="N9002" s="93"/>
      <c r="P9002" s="93"/>
    </row>
    <row r="9003" spans="2:16">
      <c r="B9003" s="93"/>
      <c r="C9003" s="93"/>
      <c r="D9003" s="93"/>
      <c r="F9003" s="93"/>
      <c r="H9003" s="93"/>
      <c r="J9003" s="93"/>
      <c r="L9003" s="93"/>
      <c r="N9003" s="93"/>
      <c r="P9003" s="93"/>
    </row>
    <row r="9004" spans="2:16">
      <c r="B9004" s="93"/>
      <c r="C9004" s="93"/>
      <c r="D9004" s="93"/>
      <c r="F9004" s="93"/>
      <c r="H9004" s="93"/>
      <c r="J9004" s="93"/>
      <c r="L9004" s="93"/>
      <c r="N9004" s="93"/>
      <c r="P9004" s="93"/>
    </row>
    <row r="9005" spans="2:16">
      <c r="B9005" s="93"/>
      <c r="C9005" s="93"/>
      <c r="D9005" s="93"/>
      <c r="F9005" s="93"/>
      <c r="H9005" s="93"/>
      <c r="J9005" s="93"/>
      <c r="L9005" s="93"/>
      <c r="N9005" s="93"/>
      <c r="P9005" s="93"/>
    </row>
    <row r="9006" spans="2:16">
      <c r="B9006" s="93"/>
      <c r="C9006" s="93"/>
      <c r="D9006" s="93"/>
      <c r="F9006" s="93"/>
      <c r="H9006" s="93"/>
      <c r="J9006" s="93"/>
      <c r="L9006" s="93"/>
      <c r="N9006" s="93"/>
      <c r="P9006" s="93"/>
    </row>
    <row r="9007" spans="2:16">
      <c r="B9007" s="93"/>
      <c r="C9007" s="93"/>
      <c r="D9007" s="93"/>
      <c r="F9007" s="93"/>
      <c r="H9007" s="93"/>
      <c r="J9007" s="93"/>
      <c r="L9007" s="93"/>
      <c r="N9007" s="93"/>
      <c r="P9007" s="93"/>
    </row>
    <row r="9008" spans="2:16">
      <c r="B9008" s="93"/>
      <c r="C9008" s="93"/>
      <c r="D9008" s="93"/>
      <c r="F9008" s="93"/>
      <c r="H9008" s="93"/>
      <c r="J9008" s="93"/>
      <c r="L9008" s="93"/>
      <c r="N9008" s="93"/>
      <c r="P9008" s="93"/>
    </row>
    <row r="9009" spans="2:16">
      <c r="B9009" s="93"/>
      <c r="C9009" s="93"/>
      <c r="D9009" s="93"/>
      <c r="F9009" s="93"/>
      <c r="H9009" s="93"/>
      <c r="J9009" s="93"/>
      <c r="L9009" s="93"/>
      <c r="N9009" s="93"/>
      <c r="P9009" s="93"/>
    </row>
    <row r="9010" spans="2:16">
      <c r="B9010" s="93"/>
      <c r="C9010" s="93"/>
      <c r="D9010" s="93"/>
      <c r="F9010" s="93"/>
      <c r="H9010" s="93"/>
      <c r="J9010" s="93"/>
      <c r="L9010" s="93"/>
      <c r="N9010" s="93"/>
      <c r="P9010" s="93"/>
    </row>
    <row r="9011" spans="2:16">
      <c r="B9011" s="93"/>
      <c r="C9011" s="93"/>
      <c r="D9011" s="93"/>
      <c r="F9011" s="93"/>
      <c r="H9011" s="93"/>
      <c r="J9011" s="93"/>
      <c r="L9011" s="93"/>
      <c r="N9011" s="93"/>
      <c r="P9011" s="93"/>
    </row>
    <row r="9012" spans="2:16">
      <c r="B9012" s="93"/>
      <c r="C9012" s="93"/>
      <c r="D9012" s="93"/>
      <c r="F9012" s="93"/>
      <c r="H9012" s="93"/>
      <c r="J9012" s="93"/>
      <c r="L9012" s="93"/>
      <c r="N9012" s="93"/>
      <c r="P9012" s="93"/>
    </row>
    <row r="9013" spans="2:16">
      <c r="B9013" s="93"/>
      <c r="C9013" s="93"/>
      <c r="D9013" s="93"/>
      <c r="F9013" s="93"/>
      <c r="H9013" s="93"/>
      <c r="J9013" s="93"/>
      <c r="L9013" s="93"/>
      <c r="N9013" s="93"/>
      <c r="P9013" s="93"/>
    </row>
    <row r="9014" spans="2:16">
      <c r="B9014" s="93"/>
      <c r="C9014" s="93"/>
      <c r="D9014" s="93"/>
      <c r="F9014" s="93"/>
      <c r="H9014" s="93"/>
      <c r="J9014" s="93"/>
      <c r="L9014" s="93"/>
      <c r="N9014" s="93"/>
      <c r="P9014" s="93"/>
    </row>
    <row r="9015" spans="2:16">
      <c r="B9015" s="93"/>
      <c r="C9015" s="93"/>
      <c r="D9015" s="93"/>
      <c r="F9015" s="93"/>
      <c r="H9015" s="93"/>
      <c r="J9015" s="93"/>
      <c r="L9015" s="93"/>
      <c r="N9015" s="93"/>
      <c r="P9015" s="93"/>
    </row>
    <row r="9016" spans="2:16">
      <c r="B9016" s="93"/>
      <c r="C9016" s="93"/>
      <c r="D9016" s="93"/>
      <c r="F9016" s="93"/>
      <c r="H9016" s="93"/>
      <c r="J9016" s="93"/>
      <c r="L9016" s="93"/>
      <c r="N9016" s="93"/>
      <c r="P9016" s="93"/>
    </row>
    <row r="9017" spans="2:16">
      <c r="B9017" s="93"/>
      <c r="C9017" s="93"/>
      <c r="D9017" s="93"/>
      <c r="F9017" s="93"/>
      <c r="H9017" s="93"/>
      <c r="J9017" s="93"/>
      <c r="L9017" s="93"/>
      <c r="N9017" s="93"/>
      <c r="P9017" s="93"/>
    </row>
    <row r="9018" spans="2:16">
      <c r="B9018" s="93"/>
      <c r="C9018" s="93"/>
      <c r="D9018" s="93"/>
      <c r="F9018" s="93"/>
      <c r="H9018" s="93"/>
      <c r="J9018" s="93"/>
      <c r="L9018" s="93"/>
      <c r="N9018" s="93"/>
      <c r="P9018" s="93"/>
    </row>
    <row r="9019" spans="2:16">
      <c r="B9019" s="93"/>
      <c r="C9019" s="93"/>
      <c r="D9019" s="93"/>
      <c r="F9019" s="93"/>
      <c r="H9019" s="93"/>
      <c r="J9019" s="93"/>
      <c r="L9019" s="93"/>
      <c r="N9019" s="93"/>
      <c r="P9019" s="93"/>
    </row>
    <row r="9020" spans="2:16">
      <c r="B9020" s="93"/>
      <c r="C9020" s="93"/>
      <c r="D9020" s="93"/>
      <c r="F9020" s="93"/>
      <c r="H9020" s="93"/>
      <c r="J9020" s="93"/>
      <c r="L9020" s="93"/>
      <c r="N9020" s="93"/>
      <c r="P9020" s="93"/>
    </row>
    <row r="9021" spans="2:16">
      <c r="B9021" s="93"/>
      <c r="C9021" s="93"/>
      <c r="D9021" s="93"/>
      <c r="F9021" s="93"/>
      <c r="H9021" s="93"/>
      <c r="J9021" s="93"/>
      <c r="L9021" s="93"/>
      <c r="N9021" s="93"/>
      <c r="P9021" s="93"/>
    </row>
    <row r="9022" spans="2:16">
      <c r="B9022" s="93"/>
      <c r="C9022" s="93"/>
      <c r="D9022" s="93"/>
      <c r="F9022" s="93"/>
      <c r="H9022" s="93"/>
      <c r="J9022" s="93"/>
      <c r="L9022" s="93"/>
      <c r="N9022" s="93"/>
      <c r="P9022" s="93"/>
    </row>
    <row r="9023" spans="2:16">
      <c r="B9023" s="93"/>
      <c r="C9023" s="93"/>
      <c r="D9023" s="93"/>
      <c r="F9023" s="93"/>
      <c r="H9023" s="93"/>
      <c r="J9023" s="93"/>
      <c r="L9023" s="93"/>
      <c r="N9023" s="93"/>
      <c r="P9023" s="93"/>
    </row>
    <row r="9024" spans="2:16">
      <c r="B9024" s="93"/>
      <c r="C9024" s="93"/>
      <c r="D9024" s="93"/>
      <c r="F9024" s="93"/>
      <c r="H9024" s="93"/>
      <c r="J9024" s="93"/>
      <c r="L9024" s="93"/>
      <c r="N9024" s="93"/>
      <c r="P9024" s="93"/>
    </row>
    <row r="9025" spans="2:16">
      <c r="B9025" s="93"/>
      <c r="C9025" s="93"/>
      <c r="D9025" s="93"/>
      <c r="F9025" s="93"/>
      <c r="H9025" s="93"/>
      <c r="J9025" s="93"/>
      <c r="L9025" s="93"/>
      <c r="N9025" s="93"/>
      <c r="P9025" s="93"/>
    </row>
    <row r="9026" spans="2:16">
      <c r="B9026" s="93"/>
      <c r="C9026" s="93"/>
      <c r="D9026" s="93"/>
      <c r="F9026" s="93"/>
      <c r="H9026" s="93"/>
      <c r="J9026" s="93"/>
      <c r="L9026" s="93"/>
      <c r="N9026" s="93"/>
      <c r="P9026" s="93"/>
    </row>
    <row r="9027" spans="2:16">
      <c r="B9027" s="93"/>
      <c r="C9027" s="93"/>
      <c r="D9027" s="93"/>
      <c r="F9027" s="93"/>
      <c r="H9027" s="93"/>
      <c r="J9027" s="93"/>
      <c r="L9027" s="93"/>
      <c r="N9027" s="93"/>
      <c r="P9027" s="93"/>
    </row>
    <row r="9028" spans="2:16">
      <c r="B9028" s="93"/>
      <c r="C9028" s="93"/>
      <c r="D9028" s="93"/>
      <c r="F9028" s="93"/>
      <c r="H9028" s="93"/>
      <c r="J9028" s="93"/>
      <c r="L9028" s="93"/>
      <c r="N9028" s="93"/>
      <c r="P9028" s="93"/>
    </row>
    <row r="9029" spans="2:16">
      <c r="B9029" s="93"/>
      <c r="C9029" s="93"/>
      <c r="D9029" s="93"/>
      <c r="F9029" s="93"/>
      <c r="H9029" s="93"/>
      <c r="J9029" s="93"/>
      <c r="L9029" s="93"/>
      <c r="N9029" s="93"/>
      <c r="P9029" s="93"/>
    </row>
    <row r="9030" spans="2:16">
      <c r="B9030" s="93"/>
      <c r="C9030" s="93"/>
      <c r="D9030" s="93"/>
      <c r="F9030" s="93"/>
      <c r="H9030" s="93"/>
      <c r="J9030" s="93"/>
      <c r="L9030" s="93"/>
      <c r="N9030" s="93"/>
      <c r="P9030" s="93"/>
    </row>
    <row r="9031" spans="2:16">
      <c r="B9031" s="93"/>
      <c r="C9031" s="93"/>
      <c r="D9031" s="93"/>
      <c r="F9031" s="93"/>
      <c r="H9031" s="93"/>
      <c r="J9031" s="93"/>
      <c r="L9031" s="93"/>
      <c r="N9031" s="93"/>
      <c r="P9031" s="93"/>
    </row>
    <row r="9032" spans="2:16">
      <c r="B9032" s="93"/>
      <c r="C9032" s="93"/>
      <c r="D9032" s="93"/>
      <c r="F9032" s="93"/>
      <c r="H9032" s="93"/>
      <c r="J9032" s="93"/>
      <c r="L9032" s="93"/>
      <c r="N9032" s="93"/>
      <c r="P9032" s="93"/>
    </row>
    <row r="9033" spans="2:16">
      <c r="B9033" s="93"/>
      <c r="C9033" s="93"/>
      <c r="D9033" s="93"/>
      <c r="F9033" s="93"/>
      <c r="H9033" s="93"/>
      <c r="J9033" s="93"/>
      <c r="L9033" s="93"/>
      <c r="N9033" s="93"/>
      <c r="P9033" s="93"/>
    </row>
    <row r="9034" spans="2:16">
      <c r="B9034" s="93"/>
      <c r="C9034" s="93"/>
      <c r="D9034" s="93"/>
      <c r="F9034" s="93"/>
      <c r="H9034" s="93"/>
      <c r="J9034" s="93"/>
      <c r="L9034" s="93"/>
      <c r="N9034" s="93"/>
      <c r="P9034" s="93"/>
    </row>
    <row r="9035" spans="2:16">
      <c r="B9035" s="93"/>
      <c r="C9035" s="93"/>
      <c r="D9035" s="93"/>
      <c r="F9035" s="93"/>
      <c r="H9035" s="93"/>
      <c r="J9035" s="93"/>
      <c r="L9035" s="93"/>
      <c r="N9035" s="93"/>
      <c r="P9035" s="93"/>
    </row>
    <row r="9036" spans="2:16">
      <c r="B9036" s="93"/>
      <c r="C9036" s="93"/>
      <c r="D9036" s="93"/>
      <c r="F9036" s="93"/>
      <c r="H9036" s="93"/>
      <c r="J9036" s="93"/>
      <c r="L9036" s="93"/>
      <c r="N9036" s="93"/>
      <c r="P9036" s="93"/>
    </row>
    <row r="9037" spans="2:16">
      <c r="B9037" s="93"/>
      <c r="C9037" s="93"/>
      <c r="D9037" s="93"/>
      <c r="F9037" s="93"/>
      <c r="H9037" s="93"/>
      <c r="J9037" s="93"/>
      <c r="L9037" s="93"/>
      <c r="N9037" s="93"/>
      <c r="P9037" s="93"/>
    </row>
    <row r="9038" spans="2:16">
      <c r="B9038" s="93"/>
      <c r="C9038" s="93"/>
      <c r="D9038" s="93"/>
      <c r="F9038" s="93"/>
      <c r="H9038" s="93"/>
      <c r="J9038" s="93"/>
      <c r="L9038" s="93"/>
      <c r="N9038" s="93"/>
      <c r="P9038" s="93"/>
    </row>
    <row r="9039" spans="2:16">
      <c r="B9039" s="93"/>
      <c r="C9039" s="93"/>
      <c r="D9039" s="93"/>
      <c r="F9039" s="93"/>
      <c r="H9039" s="93"/>
      <c r="J9039" s="93"/>
      <c r="L9039" s="93"/>
      <c r="N9039" s="93"/>
      <c r="P9039" s="93"/>
    </row>
    <row r="9040" spans="2:16">
      <c r="B9040" s="93"/>
      <c r="C9040" s="93"/>
      <c r="D9040" s="93"/>
      <c r="F9040" s="93"/>
      <c r="H9040" s="93"/>
      <c r="J9040" s="93"/>
      <c r="L9040" s="93"/>
      <c r="N9040" s="93"/>
      <c r="P9040" s="93"/>
    </row>
    <row r="9041" spans="2:16">
      <c r="B9041" s="93"/>
      <c r="C9041" s="93"/>
      <c r="D9041" s="93"/>
      <c r="F9041" s="93"/>
      <c r="H9041" s="93"/>
      <c r="J9041" s="93"/>
      <c r="L9041" s="93"/>
      <c r="N9041" s="93"/>
      <c r="P9041" s="93"/>
    </row>
    <row r="9042" spans="2:16">
      <c r="B9042" s="93"/>
      <c r="C9042" s="93"/>
      <c r="D9042" s="93"/>
      <c r="F9042" s="93"/>
      <c r="H9042" s="93"/>
      <c r="J9042" s="93"/>
      <c r="L9042" s="93"/>
      <c r="N9042" s="93"/>
      <c r="P9042" s="93"/>
    </row>
    <row r="9043" spans="2:16">
      <c r="B9043" s="93"/>
      <c r="C9043" s="93"/>
      <c r="D9043" s="93"/>
      <c r="F9043" s="93"/>
      <c r="H9043" s="93"/>
      <c r="J9043" s="93"/>
      <c r="L9043" s="93"/>
      <c r="N9043" s="93"/>
      <c r="P9043" s="93"/>
    </row>
    <row r="9044" spans="2:16">
      <c r="B9044" s="93"/>
      <c r="C9044" s="93"/>
      <c r="D9044" s="93"/>
      <c r="F9044" s="93"/>
      <c r="H9044" s="93"/>
      <c r="J9044" s="93"/>
      <c r="L9044" s="93"/>
      <c r="N9044" s="93"/>
      <c r="P9044" s="93"/>
    </row>
    <row r="9045" spans="2:16">
      <c r="B9045" s="93"/>
      <c r="C9045" s="93"/>
      <c r="D9045" s="93"/>
      <c r="F9045" s="93"/>
      <c r="H9045" s="93"/>
      <c r="J9045" s="93"/>
      <c r="L9045" s="93"/>
      <c r="N9045" s="93"/>
      <c r="P9045" s="93"/>
    </row>
    <row r="9046" spans="2:16">
      <c r="B9046" s="93"/>
      <c r="C9046" s="93"/>
      <c r="D9046" s="93"/>
      <c r="F9046" s="93"/>
      <c r="H9046" s="93"/>
      <c r="J9046" s="93"/>
      <c r="L9046" s="93"/>
      <c r="N9046" s="93"/>
      <c r="P9046" s="93"/>
    </row>
    <row r="9047" spans="2:16">
      <c r="B9047" s="93"/>
      <c r="C9047" s="93"/>
      <c r="D9047" s="93"/>
      <c r="F9047" s="93"/>
      <c r="H9047" s="93"/>
      <c r="J9047" s="93"/>
      <c r="L9047" s="93"/>
      <c r="N9047" s="93"/>
      <c r="P9047" s="93"/>
    </row>
    <row r="9048" spans="2:16">
      <c r="B9048" s="93"/>
      <c r="C9048" s="93"/>
      <c r="D9048" s="93"/>
      <c r="F9048" s="93"/>
      <c r="H9048" s="93"/>
      <c r="J9048" s="93"/>
      <c r="L9048" s="93"/>
      <c r="N9048" s="93"/>
      <c r="P9048" s="93"/>
    </row>
    <row r="9049" spans="2:16">
      <c r="B9049" s="93"/>
      <c r="C9049" s="93"/>
      <c r="D9049" s="93"/>
      <c r="F9049" s="93"/>
      <c r="H9049" s="93"/>
      <c r="J9049" s="93"/>
      <c r="L9049" s="93"/>
      <c r="N9049" s="93"/>
      <c r="P9049" s="93"/>
    </row>
    <row r="9050" spans="2:16">
      <c r="B9050" s="93"/>
      <c r="C9050" s="93"/>
      <c r="D9050" s="93"/>
      <c r="F9050" s="93"/>
      <c r="H9050" s="93"/>
      <c r="J9050" s="93"/>
      <c r="L9050" s="93"/>
      <c r="N9050" s="93"/>
      <c r="P9050" s="93"/>
    </row>
    <row r="9051" spans="2:16">
      <c r="B9051" s="93"/>
      <c r="C9051" s="93"/>
      <c r="D9051" s="93"/>
      <c r="F9051" s="93"/>
      <c r="H9051" s="93"/>
      <c r="J9051" s="93"/>
      <c r="L9051" s="93"/>
      <c r="N9051" s="93"/>
      <c r="P9051" s="93"/>
    </row>
    <row r="9052" spans="2:16">
      <c r="B9052" s="93"/>
      <c r="C9052" s="93"/>
      <c r="D9052" s="93"/>
      <c r="F9052" s="93"/>
      <c r="H9052" s="93"/>
      <c r="J9052" s="93"/>
      <c r="L9052" s="93"/>
      <c r="N9052" s="93"/>
      <c r="P9052" s="93"/>
    </row>
    <row r="9053" spans="2:16">
      <c r="B9053" s="93"/>
      <c r="C9053" s="93"/>
      <c r="D9053" s="93"/>
      <c r="F9053" s="93"/>
      <c r="H9053" s="93"/>
      <c r="J9053" s="93"/>
      <c r="L9053" s="93"/>
      <c r="N9053" s="93"/>
      <c r="P9053" s="93"/>
    </row>
    <row r="9054" spans="2:16">
      <c r="B9054" s="93"/>
      <c r="C9054" s="93"/>
      <c r="D9054" s="93"/>
      <c r="F9054" s="93"/>
      <c r="H9054" s="93"/>
      <c r="J9054" s="93"/>
      <c r="L9054" s="93"/>
      <c r="N9054" s="93"/>
      <c r="P9054" s="93"/>
    </row>
    <row r="9055" spans="2:16">
      <c r="B9055" s="93"/>
      <c r="C9055" s="93"/>
      <c r="D9055" s="93"/>
      <c r="F9055" s="93"/>
      <c r="H9055" s="93"/>
      <c r="J9055" s="93"/>
      <c r="L9055" s="93"/>
      <c r="N9055" s="93"/>
      <c r="P9055" s="93"/>
    </row>
    <row r="9056" spans="2:16">
      <c r="B9056" s="93"/>
      <c r="C9056" s="93"/>
      <c r="D9056" s="93"/>
      <c r="F9056" s="93"/>
      <c r="H9056" s="93"/>
      <c r="J9056" s="93"/>
      <c r="L9056" s="93"/>
      <c r="N9056" s="93"/>
      <c r="P9056" s="93"/>
    </row>
    <row r="9057" spans="2:16">
      <c r="B9057" s="93"/>
      <c r="C9057" s="93"/>
      <c r="D9057" s="93"/>
      <c r="F9057" s="93"/>
      <c r="H9057" s="93"/>
      <c r="J9057" s="93"/>
      <c r="L9057" s="93"/>
      <c r="N9057" s="93"/>
      <c r="P9057" s="93"/>
    </row>
    <row r="9058" spans="2:16">
      <c r="B9058" s="93"/>
      <c r="C9058" s="93"/>
      <c r="D9058" s="93"/>
      <c r="F9058" s="93"/>
      <c r="H9058" s="93"/>
      <c r="J9058" s="93"/>
      <c r="L9058" s="93"/>
      <c r="N9058" s="93"/>
      <c r="P9058" s="93"/>
    </row>
    <row r="9059" spans="2:16">
      <c r="B9059" s="93"/>
      <c r="C9059" s="93"/>
      <c r="D9059" s="93"/>
      <c r="F9059" s="93"/>
      <c r="H9059" s="93"/>
      <c r="J9059" s="93"/>
      <c r="L9059" s="93"/>
      <c r="N9059" s="93"/>
      <c r="P9059" s="93"/>
    </row>
    <row r="9060" spans="2:16">
      <c r="B9060" s="93"/>
      <c r="C9060" s="93"/>
      <c r="D9060" s="93"/>
      <c r="F9060" s="93"/>
      <c r="H9060" s="93"/>
      <c r="J9060" s="93"/>
      <c r="L9060" s="93"/>
      <c r="N9060" s="93"/>
      <c r="P9060" s="93"/>
    </row>
    <row r="9061" spans="2:16">
      <c r="B9061" s="93"/>
      <c r="C9061" s="93"/>
      <c r="D9061" s="93"/>
      <c r="F9061" s="93"/>
      <c r="H9061" s="93"/>
      <c r="J9061" s="93"/>
      <c r="L9061" s="93"/>
      <c r="N9061" s="93"/>
      <c r="P9061" s="93"/>
    </row>
    <row r="9062" spans="2:16">
      <c r="B9062" s="93"/>
      <c r="C9062" s="93"/>
      <c r="D9062" s="93"/>
      <c r="F9062" s="93"/>
      <c r="H9062" s="93"/>
      <c r="J9062" s="93"/>
      <c r="L9062" s="93"/>
      <c r="N9062" s="93"/>
      <c r="P9062" s="93"/>
    </row>
    <row r="9063" spans="2:16">
      <c r="B9063" s="93"/>
      <c r="C9063" s="93"/>
      <c r="D9063" s="93"/>
      <c r="F9063" s="93"/>
      <c r="H9063" s="93"/>
      <c r="J9063" s="93"/>
      <c r="L9063" s="93"/>
      <c r="N9063" s="93"/>
      <c r="P9063" s="93"/>
    </row>
    <row r="9064" spans="2:16">
      <c r="B9064" s="93"/>
      <c r="C9064" s="93"/>
      <c r="D9064" s="93"/>
      <c r="F9064" s="93"/>
      <c r="H9064" s="93"/>
      <c r="J9064" s="93"/>
      <c r="L9064" s="93"/>
      <c r="N9064" s="93"/>
      <c r="P9064" s="93"/>
    </row>
    <row r="9065" spans="2:16">
      <c r="B9065" s="93"/>
      <c r="C9065" s="93"/>
      <c r="D9065" s="93"/>
      <c r="F9065" s="93"/>
      <c r="H9065" s="93"/>
      <c r="J9065" s="93"/>
      <c r="L9065" s="93"/>
      <c r="N9065" s="93"/>
      <c r="P9065" s="93"/>
    </row>
    <row r="9066" spans="2:16">
      <c r="B9066" s="93"/>
      <c r="C9066" s="93"/>
      <c r="D9066" s="93"/>
      <c r="F9066" s="93"/>
      <c r="H9066" s="93"/>
      <c r="J9066" s="93"/>
      <c r="L9066" s="93"/>
      <c r="N9066" s="93"/>
      <c r="P9066" s="93"/>
    </row>
    <row r="9067" spans="2:16">
      <c r="B9067" s="93"/>
      <c r="C9067" s="93"/>
      <c r="D9067" s="93"/>
      <c r="F9067" s="93"/>
      <c r="H9067" s="93"/>
      <c r="J9067" s="93"/>
      <c r="L9067" s="93"/>
      <c r="N9067" s="93"/>
      <c r="P9067" s="93"/>
    </row>
    <row r="9068" spans="2:16">
      <c r="B9068" s="93"/>
      <c r="C9068" s="93"/>
      <c r="D9068" s="93"/>
      <c r="F9068" s="93"/>
      <c r="H9068" s="93"/>
      <c r="J9068" s="93"/>
      <c r="L9068" s="93"/>
      <c r="N9068" s="93"/>
      <c r="P9068" s="93"/>
    </row>
    <row r="9069" spans="2:16">
      <c r="B9069" s="93"/>
      <c r="C9069" s="93"/>
      <c r="D9069" s="93"/>
      <c r="F9069" s="93"/>
      <c r="H9069" s="93"/>
      <c r="J9069" s="93"/>
      <c r="L9069" s="93"/>
      <c r="N9069" s="93"/>
      <c r="P9069" s="93"/>
    </row>
    <row r="9070" spans="2:16">
      <c r="B9070" s="93"/>
      <c r="C9070" s="93"/>
      <c r="D9070" s="93"/>
      <c r="F9070" s="93"/>
      <c r="H9070" s="93"/>
      <c r="J9070" s="93"/>
      <c r="L9070" s="93"/>
      <c r="N9070" s="93"/>
      <c r="P9070" s="93"/>
    </row>
    <row r="9071" spans="2:16">
      <c r="B9071" s="93"/>
      <c r="C9071" s="93"/>
      <c r="D9071" s="93"/>
      <c r="F9071" s="93"/>
      <c r="H9071" s="93"/>
      <c r="J9071" s="93"/>
      <c r="L9071" s="93"/>
      <c r="N9071" s="93"/>
      <c r="P9071" s="93"/>
    </row>
    <row r="9072" spans="2:16">
      <c r="B9072" s="93"/>
      <c r="C9072" s="93"/>
      <c r="D9072" s="93"/>
      <c r="F9072" s="93"/>
      <c r="H9072" s="93"/>
      <c r="J9072" s="93"/>
      <c r="L9072" s="93"/>
      <c r="N9072" s="93"/>
      <c r="P9072" s="93"/>
    </row>
    <row r="9073" spans="2:16">
      <c r="B9073" s="93"/>
      <c r="C9073" s="93"/>
      <c r="D9073" s="93"/>
      <c r="F9073" s="93"/>
      <c r="H9073" s="93"/>
      <c r="J9073" s="93"/>
      <c r="L9073" s="93"/>
      <c r="N9073" s="93"/>
      <c r="P9073" s="93"/>
    </row>
    <row r="9074" spans="2:16">
      <c r="B9074" s="93"/>
      <c r="C9074" s="93"/>
      <c r="D9074" s="93"/>
      <c r="F9074" s="93"/>
      <c r="H9074" s="93"/>
      <c r="J9074" s="93"/>
      <c r="L9074" s="93"/>
      <c r="N9074" s="93"/>
      <c r="P9074" s="93"/>
    </row>
    <row r="9075" spans="2:16">
      <c r="B9075" s="93"/>
      <c r="C9075" s="93"/>
      <c r="D9075" s="93"/>
      <c r="F9075" s="93"/>
      <c r="H9075" s="93"/>
      <c r="J9075" s="93"/>
      <c r="L9075" s="93"/>
      <c r="N9075" s="93"/>
      <c r="P9075" s="93"/>
    </row>
    <row r="9076" spans="2:16">
      <c r="B9076" s="93"/>
      <c r="C9076" s="93"/>
      <c r="D9076" s="93"/>
      <c r="F9076" s="93"/>
      <c r="H9076" s="93"/>
      <c r="J9076" s="93"/>
      <c r="L9076" s="93"/>
      <c r="N9076" s="93"/>
      <c r="P9076" s="93"/>
    </row>
    <row r="9077" spans="2:16">
      <c r="B9077" s="93"/>
      <c r="C9077" s="93"/>
      <c r="D9077" s="93"/>
      <c r="F9077" s="93"/>
      <c r="H9077" s="93"/>
      <c r="J9077" s="93"/>
      <c r="L9077" s="93"/>
      <c r="N9077" s="93"/>
      <c r="P9077" s="93"/>
    </row>
    <row r="9078" spans="2:16">
      <c r="B9078" s="93"/>
      <c r="C9078" s="93"/>
      <c r="D9078" s="93"/>
      <c r="F9078" s="93"/>
      <c r="H9078" s="93"/>
      <c r="J9078" s="93"/>
      <c r="L9078" s="93"/>
      <c r="N9078" s="93"/>
      <c r="P9078" s="93"/>
    </row>
    <row r="9079" spans="2:16">
      <c r="B9079" s="93"/>
      <c r="C9079" s="93"/>
      <c r="D9079" s="93"/>
      <c r="F9079" s="93"/>
      <c r="H9079" s="93"/>
      <c r="J9079" s="93"/>
      <c r="L9079" s="93"/>
      <c r="N9079" s="93"/>
      <c r="P9079" s="93"/>
    </row>
    <row r="9080" spans="2:16">
      <c r="B9080" s="93"/>
      <c r="C9080" s="93"/>
      <c r="D9080" s="93"/>
      <c r="F9080" s="93"/>
      <c r="H9080" s="93"/>
      <c r="J9080" s="93"/>
      <c r="L9080" s="93"/>
      <c r="N9080" s="93"/>
      <c r="P9080" s="93"/>
    </row>
    <row r="9081" spans="2:16">
      <c r="B9081" s="93"/>
      <c r="C9081" s="93"/>
      <c r="D9081" s="93"/>
      <c r="F9081" s="93"/>
      <c r="H9081" s="93"/>
      <c r="J9081" s="93"/>
      <c r="L9081" s="93"/>
      <c r="N9081" s="93"/>
      <c r="P9081" s="93"/>
    </row>
    <row r="9082" spans="2:16">
      <c r="B9082" s="93"/>
      <c r="C9082" s="93"/>
      <c r="D9082" s="93"/>
      <c r="F9082" s="93"/>
      <c r="H9082" s="93"/>
      <c r="J9082" s="93"/>
      <c r="L9082" s="93"/>
      <c r="N9082" s="93"/>
      <c r="P9082" s="93"/>
    </row>
    <row r="9083" spans="2:16">
      <c r="B9083" s="93"/>
      <c r="C9083" s="93"/>
      <c r="D9083" s="93"/>
      <c r="F9083" s="93"/>
      <c r="H9083" s="93"/>
      <c r="J9083" s="93"/>
      <c r="L9083" s="93"/>
      <c r="N9083" s="93"/>
      <c r="P9083" s="93"/>
    </row>
    <row r="9084" spans="2:16">
      <c r="B9084" s="93"/>
      <c r="C9084" s="93"/>
      <c r="D9084" s="93"/>
      <c r="F9084" s="93"/>
      <c r="H9084" s="93"/>
      <c r="J9084" s="93"/>
      <c r="L9084" s="93"/>
      <c r="N9084" s="93"/>
      <c r="P9084" s="93"/>
    </row>
    <row r="9085" spans="2:16">
      <c r="B9085" s="93"/>
      <c r="C9085" s="93"/>
      <c r="D9085" s="93"/>
      <c r="F9085" s="93"/>
      <c r="H9085" s="93"/>
      <c r="J9085" s="93"/>
      <c r="L9085" s="93"/>
      <c r="N9085" s="93"/>
      <c r="P9085" s="93"/>
    </row>
    <row r="9086" spans="2:16">
      <c r="B9086" s="93"/>
      <c r="C9086" s="93"/>
      <c r="D9086" s="93"/>
      <c r="F9086" s="93"/>
      <c r="H9086" s="93"/>
      <c r="J9086" s="93"/>
      <c r="L9086" s="93"/>
      <c r="N9086" s="93"/>
      <c r="P9086" s="93"/>
    </row>
    <row r="9087" spans="2:16">
      <c r="B9087" s="93"/>
      <c r="C9087" s="93"/>
      <c r="D9087" s="93"/>
      <c r="F9087" s="93"/>
      <c r="H9087" s="93"/>
      <c r="J9087" s="93"/>
      <c r="L9087" s="93"/>
      <c r="N9087" s="93"/>
      <c r="P9087" s="93"/>
    </row>
    <row r="9088" spans="2:16">
      <c r="B9088" s="93"/>
      <c r="C9088" s="93"/>
      <c r="D9088" s="93"/>
      <c r="F9088" s="93"/>
      <c r="H9088" s="93"/>
      <c r="J9088" s="93"/>
      <c r="L9088" s="93"/>
      <c r="N9088" s="93"/>
      <c r="P9088" s="93"/>
    </row>
    <row r="9089" spans="2:16">
      <c r="B9089" s="93"/>
      <c r="C9089" s="93"/>
      <c r="D9089" s="93"/>
      <c r="F9089" s="93"/>
      <c r="H9089" s="93"/>
      <c r="J9089" s="93"/>
      <c r="L9089" s="93"/>
      <c r="N9089" s="93"/>
      <c r="P9089" s="93"/>
    </row>
    <row r="9090" spans="2:16">
      <c r="B9090" s="93"/>
      <c r="C9090" s="93"/>
      <c r="D9090" s="93"/>
      <c r="F9090" s="93"/>
      <c r="H9090" s="93"/>
      <c r="J9090" s="93"/>
      <c r="L9090" s="93"/>
      <c r="N9090" s="93"/>
      <c r="P9090" s="93"/>
    </row>
    <row r="9091" spans="2:16">
      <c r="B9091" s="93"/>
      <c r="C9091" s="93"/>
      <c r="D9091" s="93"/>
      <c r="F9091" s="93"/>
      <c r="H9091" s="93"/>
      <c r="J9091" s="93"/>
      <c r="L9091" s="93"/>
      <c r="N9091" s="93"/>
      <c r="P9091" s="93"/>
    </row>
    <row r="9092" spans="2:16">
      <c r="B9092" s="93"/>
      <c r="C9092" s="93"/>
      <c r="D9092" s="93"/>
      <c r="F9092" s="93"/>
      <c r="H9092" s="93"/>
      <c r="J9092" s="93"/>
      <c r="L9092" s="93"/>
      <c r="N9092" s="93"/>
      <c r="P9092" s="93"/>
    </row>
    <row r="9093" spans="2:16">
      <c r="B9093" s="93"/>
      <c r="C9093" s="93"/>
      <c r="D9093" s="93"/>
      <c r="F9093" s="93"/>
      <c r="H9093" s="93"/>
      <c r="J9093" s="93"/>
      <c r="L9093" s="93"/>
      <c r="N9093" s="93"/>
      <c r="P9093" s="93"/>
    </row>
    <row r="9094" spans="2:16">
      <c r="B9094" s="93"/>
      <c r="C9094" s="93"/>
      <c r="D9094" s="93"/>
      <c r="F9094" s="93"/>
      <c r="H9094" s="93"/>
      <c r="J9094" s="93"/>
      <c r="L9094" s="93"/>
      <c r="N9094" s="93"/>
      <c r="P9094" s="93"/>
    </row>
    <row r="9095" spans="2:16">
      <c r="B9095" s="93"/>
      <c r="C9095" s="93"/>
      <c r="D9095" s="93"/>
      <c r="F9095" s="93"/>
      <c r="H9095" s="93"/>
      <c r="J9095" s="93"/>
      <c r="L9095" s="93"/>
      <c r="N9095" s="93"/>
      <c r="P9095" s="93"/>
    </row>
    <row r="9096" spans="2:16">
      <c r="B9096" s="93"/>
      <c r="C9096" s="93"/>
      <c r="D9096" s="93"/>
      <c r="F9096" s="93"/>
      <c r="H9096" s="93"/>
      <c r="J9096" s="93"/>
      <c r="L9096" s="93"/>
      <c r="N9096" s="93"/>
      <c r="P9096" s="93"/>
    </row>
    <row r="9097" spans="2:16">
      <c r="B9097" s="93"/>
      <c r="C9097" s="93"/>
      <c r="D9097" s="93"/>
      <c r="F9097" s="93"/>
      <c r="H9097" s="93"/>
      <c r="J9097" s="93"/>
      <c r="L9097" s="93"/>
      <c r="N9097" s="93"/>
      <c r="P9097" s="93"/>
    </row>
    <row r="9098" spans="2:16">
      <c r="B9098" s="93"/>
      <c r="C9098" s="93"/>
      <c r="D9098" s="93"/>
      <c r="F9098" s="93"/>
      <c r="H9098" s="93"/>
      <c r="J9098" s="93"/>
      <c r="L9098" s="93"/>
      <c r="N9098" s="93"/>
      <c r="P9098" s="93"/>
    </row>
    <row r="9099" spans="2:16">
      <c r="B9099" s="93"/>
      <c r="C9099" s="93"/>
      <c r="D9099" s="93"/>
      <c r="F9099" s="93"/>
      <c r="H9099" s="93"/>
      <c r="J9099" s="93"/>
      <c r="L9099" s="93"/>
      <c r="N9099" s="93"/>
      <c r="P9099" s="93"/>
    </row>
    <row r="9100" spans="2:16">
      <c r="B9100" s="93"/>
      <c r="C9100" s="93"/>
      <c r="D9100" s="93"/>
      <c r="F9100" s="93"/>
      <c r="H9100" s="93"/>
      <c r="J9100" s="93"/>
      <c r="L9100" s="93"/>
      <c r="N9100" s="93"/>
      <c r="P9100" s="93"/>
    </row>
    <row r="9101" spans="2:16">
      <c r="B9101" s="93"/>
      <c r="C9101" s="93"/>
      <c r="D9101" s="93"/>
      <c r="F9101" s="93"/>
      <c r="H9101" s="93"/>
      <c r="J9101" s="93"/>
      <c r="L9101" s="93"/>
      <c r="N9101" s="93"/>
      <c r="P9101" s="93"/>
    </row>
    <row r="9102" spans="2:16">
      <c r="B9102" s="93"/>
      <c r="C9102" s="93"/>
      <c r="D9102" s="93"/>
      <c r="F9102" s="93"/>
      <c r="H9102" s="93"/>
      <c r="J9102" s="93"/>
      <c r="L9102" s="93"/>
      <c r="N9102" s="93"/>
      <c r="P9102" s="93"/>
    </row>
    <row r="9103" spans="2:16">
      <c r="B9103" s="93"/>
      <c r="C9103" s="93"/>
      <c r="D9103" s="93"/>
      <c r="F9103" s="93"/>
      <c r="H9103" s="93"/>
      <c r="J9103" s="93"/>
      <c r="L9103" s="93"/>
      <c r="N9103" s="93"/>
      <c r="P9103" s="93"/>
    </row>
    <row r="9104" spans="2:16">
      <c r="B9104" s="93"/>
      <c r="C9104" s="93"/>
      <c r="D9104" s="93"/>
      <c r="F9104" s="93"/>
      <c r="H9104" s="93"/>
      <c r="J9104" s="93"/>
      <c r="L9104" s="93"/>
      <c r="N9104" s="93"/>
      <c r="P9104" s="93"/>
    </row>
    <row r="9105" spans="2:16">
      <c r="B9105" s="93"/>
      <c r="C9105" s="93"/>
      <c r="D9105" s="93"/>
      <c r="F9105" s="93"/>
      <c r="H9105" s="93"/>
      <c r="J9105" s="93"/>
      <c r="L9105" s="93"/>
      <c r="N9105" s="93"/>
      <c r="P9105" s="93"/>
    </row>
    <row r="9106" spans="2:16">
      <c r="B9106" s="93"/>
      <c r="C9106" s="93"/>
      <c r="D9106" s="93"/>
      <c r="F9106" s="93"/>
      <c r="H9106" s="93"/>
      <c r="J9106" s="93"/>
      <c r="L9106" s="93"/>
      <c r="N9106" s="93"/>
      <c r="P9106" s="93"/>
    </row>
    <row r="9107" spans="2:16">
      <c r="B9107" s="93"/>
      <c r="C9107" s="93"/>
      <c r="D9107" s="93"/>
      <c r="F9107" s="93"/>
      <c r="H9107" s="93"/>
      <c r="J9107" s="93"/>
      <c r="L9107" s="93"/>
      <c r="N9107" s="93"/>
      <c r="P9107" s="93"/>
    </row>
    <row r="9108" spans="2:16">
      <c r="B9108" s="93"/>
      <c r="C9108" s="93"/>
      <c r="D9108" s="93"/>
      <c r="F9108" s="93"/>
      <c r="H9108" s="93"/>
      <c r="J9108" s="93"/>
      <c r="L9108" s="93"/>
      <c r="N9108" s="93"/>
      <c r="P9108" s="93"/>
    </row>
    <row r="9109" spans="2:16">
      <c r="B9109" s="93"/>
      <c r="C9109" s="93"/>
      <c r="D9109" s="93"/>
      <c r="F9109" s="93"/>
      <c r="H9109" s="93"/>
      <c r="J9109" s="93"/>
      <c r="L9109" s="93"/>
      <c r="N9109" s="93"/>
      <c r="P9109" s="93"/>
    </row>
    <row r="9110" spans="2:16">
      <c r="B9110" s="93"/>
      <c r="C9110" s="93"/>
      <c r="D9110" s="93"/>
      <c r="F9110" s="93"/>
      <c r="H9110" s="93"/>
      <c r="J9110" s="93"/>
      <c r="L9110" s="93"/>
      <c r="N9110" s="93"/>
      <c r="P9110" s="93"/>
    </row>
    <row r="9111" spans="2:16">
      <c r="B9111" s="93"/>
      <c r="C9111" s="93"/>
      <c r="D9111" s="93"/>
      <c r="F9111" s="93"/>
      <c r="H9111" s="93"/>
      <c r="J9111" s="93"/>
      <c r="L9111" s="93"/>
      <c r="N9111" s="93"/>
      <c r="P9111" s="93"/>
    </row>
    <row r="9112" spans="2:16">
      <c r="B9112" s="93"/>
      <c r="C9112" s="93"/>
      <c r="D9112" s="93"/>
      <c r="F9112" s="93"/>
      <c r="H9112" s="93"/>
      <c r="J9112" s="93"/>
      <c r="L9112" s="93"/>
      <c r="N9112" s="93"/>
      <c r="P9112" s="93"/>
    </row>
    <row r="9113" spans="2:16">
      <c r="B9113" s="93"/>
      <c r="C9113" s="93"/>
      <c r="D9113" s="93"/>
      <c r="F9113" s="93"/>
      <c r="H9113" s="93"/>
      <c r="J9113" s="93"/>
      <c r="L9113" s="93"/>
      <c r="N9113" s="93"/>
      <c r="P9113" s="93"/>
    </row>
    <row r="9114" spans="2:16">
      <c r="B9114" s="93"/>
      <c r="C9114" s="93"/>
      <c r="D9114" s="93"/>
      <c r="F9114" s="93"/>
      <c r="H9114" s="93"/>
      <c r="J9114" s="93"/>
      <c r="L9114" s="93"/>
      <c r="N9114" s="93"/>
      <c r="P9114" s="93"/>
    </row>
    <row r="9115" spans="2:16">
      <c r="B9115" s="93"/>
      <c r="C9115" s="93"/>
      <c r="D9115" s="93"/>
      <c r="F9115" s="93"/>
      <c r="H9115" s="93"/>
      <c r="J9115" s="93"/>
      <c r="L9115" s="93"/>
      <c r="N9115" s="93"/>
      <c r="P9115" s="93"/>
    </row>
    <row r="9116" spans="2:16">
      <c r="B9116" s="93"/>
      <c r="C9116" s="93"/>
      <c r="D9116" s="93"/>
      <c r="F9116" s="93"/>
      <c r="H9116" s="93"/>
      <c r="J9116" s="93"/>
      <c r="L9116" s="93"/>
      <c r="N9116" s="93"/>
      <c r="P9116" s="93"/>
    </row>
    <row r="9117" spans="2:16">
      <c r="B9117" s="93"/>
      <c r="C9117" s="93"/>
      <c r="D9117" s="93"/>
      <c r="F9117" s="93"/>
      <c r="H9117" s="93"/>
      <c r="J9117" s="93"/>
      <c r="L9117" s="93"/>
      <c r="N9117" s="93"/>
      <c r="P9117" s="93"/>
    </row>
    <row r="9118" spans="2:16">
      <c r="B9118" s="93"/>
      <c r="C9118" s="93"/>
      <c r="D9118" s="93"/>
      <c r="F9118" s="93"/>
      <c r="H9118" s="93"/>
      <c r="J9118" s="93"/>
      <c r="L9118" s="93"/>
      <c r="N9118" s="93"/>
      <c r="P9118" s="93"/>
    </row>
    <row r="9119" spans="2:16">
      <c r="B9119" s="93"/>
      <c r="C9119" s="93"/>
      <c r="D9119" s="93"/>
      <c r="F9119" s="93"/>
      <c r="H9119" s="93"/>
      <c r="J9119" s="93"/>
      <c r="L9119" s="93"/>
      <c r="N9119" s="93"/>
      <c r="P9119" s="93"/>
    </row>
    <row r="9120" spans="2:16">
      <c r="B9120" s="93"/>
      <c r="C9120" s="93"/>
      <c r="D9120" s="93"/>
      <c r="F9120" s="93"/>
      <c r="H9120" s="93"/>
      <c r="J9120" s="93"/>
      <c r="L9120" s="93"/>
      <c r="N9120" s="93"/>
      <c r="P9120" s="93"/>
    </row>
    <row r="9121" spans="2:16">
      <c r="B9121" s="93"/>
      <c r="C9121" s="93"/>
      <c r="D9121" s="93"/>
      <c r="F9121" s="93"/>
      <c r="H9121" s="93"/>
      <c r="J9121" s="93"/>
      <c r="L9121" s="93"/>
      <c r="N9121" s="93"/>
      <c r="P9121" s="93"/>
    </row>
    <row r="9122" spans="2:16">
      <c r="B9122" s="93"/>
      <c r="C9122" s="93"/>
      <c r="D9122" s="93"/>
      <c r="F9122" s="93"/>
      <c r="H9122" s="93"/>
      <c r="J9122" s="93"/>
      <c r="L9122" s="93"/>
      <c r="N9122" s="93"/>
      <c r="P9122" s="93"/>
    </row>
    <row r="9123" spans="2:16">
      <c r="B9123" s="93"/>
      <c r="C9123" s="93"/>
      <c r="D9123" s="93"/>
      <c r="F9123" s="93"/>
      <c r="H9123" s="93"/>
      <c r="J9123" s="93"/>
      <c r="L9123" s="93"/>
      <c r="N9123" s="93"/>
      <c r="P9123" s="93"/>
    </row>
    <row r="9124" spans="2:16">
      <c r="B9124" s="93"/>
      <c r="C9124" s="93"/>
      <c r="D9124" s="93"/>
      <c r="F9124" s="93"/>
      <c r="H9124" s="93"/>
      <c r="J9124" s="93"/>
      <c r="L9124" s="93"/>
      <c r="N9124" s="93"/>
      <c r="P9124" s="93"/>
    </row>
    <row r="9125" spans="2:16">
      <c r="B9125" s="93"/>
      <c r="C9125" s="93"/>
      <c r="D9125" s="93"/>
      <c r="F9125" s="93"/>
      <c r="H9125" s="93"/>
      <c r="J9125" s="93"/>
      <c r="L9125" s="93"/>
      <c r="N9125" s="93"/>
      <c r="P9125" s="93"/>
    </row>
    <row r="9126" spans="2:16">
      <c r="B9126" s="93"/>
      <c r="C9126" s="93"/>
      <c r="D9126" s="93"/>
      <c r="F9126" s="93"/>
      <c r="H9126" s="93"/>
      <c r="J9126" s="93"/>
      <c r="L9126" s="93"/>
      <c r="N9126" s="93"/>
      <c r="P9126" s="93"/>
    </row>
    <row r="9127" spans="2:16">
      <c r="B9127" s="93"/>
      <c r="C9127" s="93"/>
      <c r="D9127" s="93"/>
      <c r="F9127" s="93"/>
      <c r="H9127" s="93"/>
      <c r="J9127" s="93"/>
      <c r="L9127" s="93"/>
      <c r="N9127" s="93"/>
      <c r="P9127" s="93"/>
    </row>
    <row r="9128" spans="2:16">
      <c r="B9128" s="93"/>
      <c r="C9128" s="93"/>
      <c r="D9128" s="93"/>
      <c r="F9128" s="93"/>
      <c r="H9128" s="93"/>
      <c r="J9128" s="93"/>
      <c r="L9128" s="93"/>
      <c r="N9128" s="93"/>
      <c r="P9128" s="93"/>
    </row>
    <row r="9129" spans="2:16">
      <c r="B9129" s="93"/>
      <c r="C9129" s="93"/>
      <c r="D9129" s="93"/>
      <c r="F9129" s="93"/>
      <c r="H9129" s="93"/>
      <c r="J9129" s="93"/>
      <c r="L9129" s="93"/>
      <c r="N9129" s="93"/>
      <c r="P9129" s="93"/>
    </row>
    <row r="9130" spans="2:16">
      <c r="B9130" s="93"/>
      <c r="C9130" s="93"/>
      <c r="D9130" s="93"/>
      <c r="F9130" s="93"/>
      <c r="H9130" s="93"/>
      <c r="J9130" s="93"/>
      <c r="L9130" s="93"/>
      <c r="N9130" s="93"/>
      <c r="P9130" s="93"/>
    </row>
    <row r="9131" spans="2:16">
      <c r="B9131" s="93"/>
      <c r="C9131" s="93"/>
      <c r="D9131" s="93"/>
      <c r="F9131" s="93"/>
      <c r="H9131" s="93"/>
      <c r="J9131" s="93"/>
      <c r="L9131" s="93"/>
      <c r="N9131" s="93"/>
      <c r="P9131" s="93"/>
    </row>
    <row r="9132" spans="2:16">
      <c r="B9132" s="93"/>
      <c r="C9132" s="93"/>
      <c r="D9132" s="93"/>
      <c r="F9132" s="93"/>
      <c r="H9132" s="93"/>
      <c r="J9132" s="93"/>
      <c r="L9132" s="93"/>
      <c r="N9132" s="93"/>
      <c r="P9132" s="93"/>
    </row>
    <row r="9133" spans="2:16">
      <c r="B9133" s="93"/>
      <c r="C9133" s="93"/>
      <c r="D9133" s="93"/>
      <c r="F9133" s="93"/>
      <c r="H9133" s="93"/>
      <c r="J9133" s="93"/>
      <c r="L9133" s="93"/>
      <c r="N9133" s="93"/>
      <c r="P9133" s="93"/>
    </row>
    <row r="9134" spans="2:16">
      <c r="B9134" s="93"/>
      <c r="C9134" s="93"/>
      <c r="D9134" s="93"/>
      <c r="F9134" s="93"/>
      <c r="H9134" s="93"/>
      <c r="J9134" s="93"/>
      <c r="L9134" s="93"/>
      <c r="N9134" s="93"/>
      <c r="P9134" s="93"/>
    </row>
    <row r="9135" spans="2:16">
      <c r="B9135" s="93"/>
      <c r="C9135" s="93"/>
      <c r="D9135" s="93"/>
      <c r="F9135" s="93"/>
      <c r="H9135" s="93"/>
      <c r="J9135" s="93"/>
      <c r="L9135" s="93"/>
      <c r="N9135" s="93"/>
      <c r="P9135" s="93"/>
    </row>
    <row r="9136" spans="2:16">
      <c r="B9136" s="93"/>
      <c r="C9136" s="93"/>
      <c r="D9136" s="93"/>
      <c r="F9136" s="93"/>
      <c r="H9136" s="93"/>
      <c r="J9136" s="93"/>
      <c r="L9136" s="93"/>
      <c r="N9136" s="93"/>
      <c r="P9136" s="93"/>
    </row>
    <row r="9137" spans="2:16">
      <c r="B9137" s="93"/>
      <c r="C9137" s="93"/>
      <c r="D9137" s="93"/>
      <c r="F9137" s="93"/>
      <c r="H9137" s="93"/>
      <c r="J9137" s="93"/>
      <c r="L9137" s="93"/>
      <c r="N9137" s="93"/>
      <c r="P9137" s="93"/>
    </row>
    <row r="9138" spans="2:16">
      <c r="B9138" s="93"/>
      <c r="C9138" s="93"/>
      <c r="D9138" s="93"/>
      <c r="F9138" s="93"/>
      <c r="H9138" s="93"/>
      <c r="J9138" s="93"/>
      <c r="L9138" s="93"/>
      <c r="N9138" s="93"/>
      <c r="P9138" s="93"/>
    </row>
    <row r="9139" spans="2:16">
      <c r="B9139" s="93"/>
      <c r="C9139" s="93"/>
      <c r="D9139" s="93"/>
      <c r="F9139" s="93"/>
      <c r="H9139" s="93"/>
      <c r="J9139" s="93"/>
      <c r="L9139" s="93"/>
      <c r="N9139" s="93"/>
      <c r="P9139" s="93"/>
    </row>
    <row r="9140" spans="2:16">
      <c r="B9140" s="93"/>
      <c r="C9140" s="93"/>
      <c r="D9140" s="93"/>
      <c r="F9140" s="93"/>
      <c r="H9140" s="93"/>
      <c r="J9140" s="93"/>
      <c r="L9140" s="93"/>
      <c r="N9140" s="93"/>
      <c r="P9140" s="93"/>
    </row>
    <row r="9141" spans="2:16">
      <c r="B9141" s="93"/>
      <c r="C9141" s="93"/>
      <c r="D9141" s="93"/>
      <c r="F9141" s="93"/>
      <c r="H9141" s="93"/>
      <c r="J9141" s="93"/>
      <c r="L9141" s="93"/>
      <c r="N9141" s="93"/>
      <c r="P9141" s="93"/>
    </row>
    <row r="9142" spans="2:16">
      <c r="B9142" s="93"/>
      <c r="C9142" s="93"/>
      <c r="D9142" s="93"/>
      <c r="F9142" s="93"/>
      <c r="H9142" s="93"/>
      <c r="J9142" s="93"/>
      <c r="L9142" s="93"/>
      <c r="N9142" s="93"/>
      <c r="P9142" s="93"/>
    </row>
    <row r="9143" spans="2:16">
      <c r="B9143" s="93"/>
      <c r="C9143" s="93"/>
      <c r="D9143" s="93"/>
      <c r="F9143" s="93"/>
      <c r="H9143" s="93"/>
      <c r="J9143" s="93"/>
      <c r="L9143" s="93"/>
      <c r="N9143" s="93"/>
      <c r="P9143" s="93"/>
    </row>
    <row r="9144" spans="2:16">
      <c r="B9144" s="93"/>
      <c r="C9144" s="93"/>
      <c r="D9144" s="93"/>
      <c r="F9144" s="93"/>
      <c r="H9144" s="93"/>
      <c r="J9144" s="93"/>
      <c r="L9144" s="93"/>
      <c r="N9144" s="93"/>
      <c r="P9144" s="93"/>
    </row>
    <row r="9145" spans="2:16">
      <c r="B9145" s="93"/>
      <c r="C9145" s="93"/>
      <c r="D9145" s="93"/>
      <c r="F9145" s="93"/>
      <c r="H9145" s="93"/>
      <c r="J9145" s="93"/>
      <c r="L9145" s="93"/>
      <c r="N9145" s="93"/>
      <c r="P9145" s="93"/>
    </row>
    <row r="9146" spans="2:16">
      <c r="B9146" s="93"/>
      <c r="C9146" s="93"/>
      <c r="D9146" s="93"/>
      <c r="F9146" s="93"/>
      <c r="H9146" s="93"/>
      <c r="J9146" s="93"/>
      <c r="L9146" s="93"/>
      <c r="N9146" s="93"/>
      <c r="P9146" s="93"/>
    </row>
    <row r="9147" spans="2:16">
      <c r="B9147" s="93"/>
      <c r="C9147" s="93"/>
      <c r="D9147" s="93"/>
      <c r="F9147" s="93"/>
      <c r="H9147" s="93"/>
      <c r="J9147" s="93"/>
      <c r="L9147" s="93"/>
      <c r="N9147" s="93"/>
      <c r="P9147" s="93"/>
    </row>
    <row r="9148" spans="2:16">
      <c r="B9148" s="93"/>
      <c r="C9148" s="93"/>
      <c r="D9148" s="93"/>
      <c r="F9148" s="93"/>
      <c r="H9148" s="93"/>
      <c r="J9148" s="93"/>
      <c r="L9148" s="93"/>
      <c r="N9148" s="93"/>
      <c r="P9148" s="93"/>
    </row>
    <row r="9149" spans="2:16">
      <c r="B9149" s="93"/>
      <c r="C9149" s="93"/>
      <c r="D9149" s="93"/>
      <c r="F9149" s="93"/>
      <c r="H9149" s="93"/>
      <c r="J9149" s="93"/>
      <c r="L9149" s="93"/>
      <c r="N9149" s="93"/>
      <c r="P9149" s="93"/>
    </row>
    <row r="9150" spans="2:16">
      <c r="B9150" s="93"/>
      <c r="C9150" s="93"/>
      <c r="D9150" s="93"/>
      <c r="F9150" s="93"/>
      <c r="H9150" s="93"/>
      <c r="J9150" s="93"/>
      <c r="L9150" s="93"/>
      <c r="N9150" s="93"/>
      <c r="P9150" s="93"/>
    </row>
    <row r="9151" spans="2:16">
      <c r="B9151" s="93"/>
      <c r="C9151" s="93"/>
      <c r="D9151" s="93"/>
      <c r="F9151" s="93"/>
      <c r="H9151" s="93"/>
      <c r="J9151" s="93"/>
      <c r="L9151" s="93"/>
      <c r="N9151" s="93"/>
      <c r="P9151" s="93"/>
    </row>
    <row r="9152" spans="2:16">
      <c r="B9152" s="93"/>
      <c r="C9152" s="93"/>
      <c r="D9152" s="93"/>
      <c r="F9152" s="93"/>
      <c r="H9152" s="93"/>
      <c r="J9152" s="93"/>
      <c r="L9152" s="93"/>
      <c r="N9152" s="93"/>
      <c r="P9152" s="93"/>
    </row>
    <row r="9153" spans="2:16">
      <c r="B9153" s="93"/>
      <c r="C9153" s="93"/>
      <c r="D9153" s="93"/>
      <c r="F9153" s="93"/>
      <c r="H9153" s="93"/>
      <c r="J9153" s="93"/>
      <c r="L9153" s="93"/>
      <c r="N9153" s="93"/>
      <c r="P9153" s="93"/>
    </row>
    <row r="9154" spans="2:16">
      <c r="B9154" s="93"/>
      <c r="C9154" s="93"/>
      <c r="D9154" s="93"/>
      <c r="F9154" s="93"/>
      <c r="H9154" s="93"/>
      <c r="J9154" s="93"/>
      <c r="L9154" s="93"/>
      <c r="N9154" s="93"/>
      <c r="P9154" s="93"/>
    </row>
    <row r="9155" spans="2:16">
      <c r="B9155" s="93"/>
      <c r="C9155" s="93"/>
      <c r="D9155" s="93"/>
      <c r="F9155" s="93"/>
      <c r="H9155" s="93"/>
      <c r="J9155" s="93"/>
      <c r="L9155" s="93"/>
      <c r="N9155" s="93"/>
      <c r="P9155" s="93"/>
    </row>
    <row r="9156" spans="2:16">
      <c r="B9156" s="93"/>
      <c r="C9156" s="93"/>
      <c r="D9156" s="93"/>
      <c r="F9156" s="93"/>
      <c r="H9156" s="93"/>
      <c r="J9156" s="93"/>
      <c r="L9156" s="93"/>
      <c r="N9156" s="93"/>
      <c r="P9156" s="93"/>
    </row>
    <row r="9157" spans="2:16">
      <c r="B9157" s="93"/>
      <c r="C9157" s="93"/>
      <c r="D9157" s="93"/>
      <c r="F9157" s="93"/>
      <c r="H9157" s="93"/>
      <c r="J9157" s="93"/>
      <c r="L9157" s="93"/>
      <c r="N9157" s="93"/>
      <c r="P9157" s="93"/>
    </row>
    <row r="9158" spans="2:16">
      <c r="B9158" s="93"/>
      <c r="C9158" s="93"/>
      <c r="D9158" s="93"/>
      <c r="F9158" s="93"/>
      <c r="H9158" s="93"/>
      <c r="J9158" s="93"/>
      <c r="L9158" s="93"/>
      <c r="N9158" s="93"/>
      <c r="P9158" s="93"/>
    </row>
    <row r="9159" spans="2:16">
      <c r="B9159" s="93"/>
      <c r="C9159" s="93"/>
      <c r="D9159" s="93"/>
      <c r="F9159" s="93"/>
      <c r="H9159" s="93"/>
      <c r="J9159" s="93"/>
      <c r="L9159" s="93"/>
      <c r="N9159" s="93"/>
      <c r="P9159" s="93"/>
    </row>
    <row r="9160" spans="2:16">
      <c r="B9160" s="93"/>
      <c r="C9160" s="93"/>
      <c r="D9160" s="93"/>
      <c r="F9160" s="93"/>
      <c r="H9160" s="93"/>
      <c r="J9160" s="93"/>
      <c r="L9160" s="93"/>
      <c r="N9160" s="93"/>
      <c r="P9160" s="93"/>
    </row>
    <row r="9161" spans="2:16">
      <c r="B9161" s="93"/>
      <c r="C9161" s="93"/>
      <c r="D9161" s="93"/>
      <c r="F9161" s="93"/>
      <c r="H9161" s="93"/>
      <c r="J9161" s="93"/>
      <c r="L9161" s="93"/>
      <c r="N9161" s="93"/>
      <c r="P9161" s="93"/>
    </row>
    <row r="9162" spans="2:16">
      <c r="B9162" s="93"/>
      <c r="C9162" s="93"/>
      <c r="D9162" s="93"/>
      <c r="F9162" s="93"/>
      <c r="H9162" s="93"/>
      <c r="J9162" s="93"/>
      <c r="L9162" s="93"/>
      <c r="N9162" s="93"/>
      <c r="P9162" s="93"/>
    </row>
    <row r="9163" spans="2:16">
      <c r="B9163" s="93"/>
      <c r="C9163" s="93"/>
      <c r="D9163" s="93"/>
      <c r="F9163" s="93"/>
      <c r="H9163" s="93"/>
      <c r="J9163" s="93"/>
      <c r="L9163" s="93"/>
      <c r="N9163" s="93"/>
      <c r="P9163" s="93"/>
    </row>
    <row r="9164" spans="2:16">
      <c r="B9164" s="93"/>
      <c r="C9164" s="93"/>
      <c r="D9164" s="93"/>
      <c r="F9164" s="93"/>
      <c r="H9164" s="93"/>
      <c r="J9164" s="93"/>
      <c r="L9164" s="93"/>
      <c r="N9164" s="93"/>
      <c r="P9164" s="93"/>
    </row>
    <row r="9165" spans="2:16">
      <c r="B9165" s="93"/>
      <c r="C9165" s="93"/>
      <c r="D9165" s="93"/>
      <c r="F9165" s="93"/>
      <c r="H9165" s="93"/>
      <c r="J9165" s="93"/>
      <c r="L9165" s="93"/>
      <c r="N9165" s="93"/>
      <c r="P9165" s="93"/>
    </row>
    <row r="9166" spans="2:16">
      <c r="B9166" s="93"/>
      <c r="C9166" s="93"/>
      <c r="D9166" s="93"/>
      <c r="F9166" s="93"/>
      <c r="H9166" s="93"/>
      <c r="J9166" s="93"/>
      <c r="L9166" s="93"/>
      <c r="N9166" s="93"/>
      <c r="P9166" s="93"/>
    </row>
    <row r="9167" spans="2:16">
      <c r="B9167" s="93"/>
      <c r="C9167" s="93"/>
      <c r="D9167" s="93"/>
      <c r="F9167" s="93"/>
      <c r="H9167" s="93"/>
      <c r="J9167" s="93"/>
      <c r="L9167" s="93"/>
      <c r="N9167" s="93"/>
      <c r="P9167" s="93"/>
    </row>
    <row r="9168" spans="2:16">
      <c r="B9168" s="93"/>
      <c r="C9168" s="93"/>
      <c r="D9168" s="93"/>
      <c r="F9168" s="93"/>
      <c r="H9168" s="93"/>
      <c r="J9168" s="93"/>
      <c r="L9168" s="93"/>
      <c r="N9168" s="93"/>
      <c r="P9168" s="93"/>
    </row>
    <row r="9169" spans="2:16">
      <c r="B9169" s="93"/>
      <c r="C9169" s="93"/>
      <c r="D9169" s="93"/>
      <c r="F9169" s="93"/>
      <c r="H9169" s="93"/>
      <c r="J9169" s="93"/>
      <c r="L9169" s="93"/>
      <c r="N9169" s="93"/>
      <c r="P9169" s="93"/>
    </row>
    <row r="9170" spans="2:16">
      <c r="B9170" s="93"/>
      <c r="C9170" s="93"/>
      <c r="D9170" s="93"/>
      <c r="F9170" s="93"/>
      <c r="H9170" s="93"/>
      <c r="J9170" s="93"/>
      <c r="L9170" s="93"/>
      <c r="N9170" s="93"/>
      <c r="P9170" s="93"/>
    </row>
    <row r="9171" spans="2:16">
      <c r="B9171" s="93"/>
      <c r="C9171" s="93"/>
      <c r="D9171" s="93"/>
      <c r="F9171" s="93"/>
      <c r="H9171" s="93"/>
      <c r="J9171" s="93"/>
      <c r="L9171" s="93"/>
      <c r="N9171" s="93"/>
      <c r="P9171" s="93"/>
    </row>
    <row r="9172" spans="2:16">
      <c r="B9172" s="93"/>
      <c r="C9172" s="93"/>
      <c r="D9172" s="93"/>
      <c r="F9172" s="93"/>
      <c r="H9172" s="93"/>
      <c r="J9172" s="93"/>
      <c r="L9172" s="93"/>
      <c r="N9172" s="93"/>
      <c r="P9172" s="93"/>
    </row>
    <row r="9173" spans="2:16">
      <c r="B9173" s="93"/>
      <c r="C9173" s="93"/>
      <c r="D9173" s="93"/>
      <c r="F9173" s="93"/>
      <c r="H9173" s="93"/>
      <c r="J9173" s="93"/>
      <c r="L9173" s="93"/>
      <c r="N9173" s="93"/>
      <c r="P9173" s="93"/>
    </row>
    <row r="9174" spans="2:16">
      <c r="B9174" s="93"/>
      <c r="C9174" s="93"/>
      <c r="D9174" s="93"/>
      <c r="F9174" s="93"/>
      <c r="H9174" s="93"/>
      <c r="J9174" s="93"/>
      <c r="L9174" s="93"/>
      <c r="N9174" s="93"/>
      <c r="P9174" s="93"/>
    </row>
    <row r="9175" spans="2:16">
      <c r="B9175" s="93"/>
      <c r="C9175" s="93"/>
      <c r="D9175" s="93"/>
      <c r="F9175" s="93"/>
      <c r="H9175" s="93"/>
      <c r="J9175" s="93"/>
      <c r="L9175" s="93"/>
      <c r="N9175" s="93"/>
      <c r="P9175" s="93"/>
    </row>
    <row r="9176" spans="2:16">
      <c r="B9176" s="93"/>
      <c r="C9176" s="93"/>
      <c r="D9176" s="93"/>
      <c r="F9176" s="93"/>
      <c r="H9176" s="93"/>
      <c r="J9176" s="93"/>
      <c r="L9176" s="93"/>
      <c r="N9176" s="93"/>
      <c r="P9176" s="93"/>
    </row>
    <row r="9177" spans="2:16">
      <c r="B9177" s="93"/>
      <c r="C9177" s="93"/>
      <c r="D9177" s="93"/>
      <c r="F9177" s="93"/>
      <c r="H9177" s="93"/>
      <c r="J9177" s="93"/>
      <c r="L9177" s="93"/>
      <c r="N9177" s="93"/>
      <c r="P9177" s="93"/>
    </row>
    <row r="9178" spans="2:16">
      <c r="B9178" s="93"/>
      <c r="C9178" s="93"/>
      <c r="D9178" s="93"/>
      <c r="F9178" s="93"/>
      <c r="H9178" s="93"/>
      <c r="J9178" s="93"/>
      <c r="L9178" s="93"/>
      <c r="N9178" s="93"/>
      <c r="P9178" s="93"/>
    </row>
    <row r="9179" spans="2:16">
      <c r="B9179" s="93"/>
      <c r="C9179" s="93"/>
      <c r="D9179" s="93"/>
      <c r="F9179" s="93"/>
      <c r="H9179" s="93"/>
      <c r="J9179" s="93"/>
      <c r="L9179" s="93"/>
      <c r="N9179" s="93"/>
      <c r="P9179" s="93"/>
    </row>
    <row r="9180" spans="2:16">
      <c r="B9180" s="93"/>
      <c r="C9180" s="93"/>
      <c r="D9180" s="93"/>
      <c r="F9180" s="93"/>
      <c r="H9180" s="93"/>
      <c r="J9180" s="93"/>
      <c r="L9180" s="93"/>
      <c r="N9180" s="93"/>
      <c r="P9180" s="93"/>
    </row>
    <row r="9181" spans="2:16">
      <c r="B9181" s="93"/>
      <c r="C9181" s="93"/>
      <c r="D9181" s="93"/>
      <c r="F9181" s="93"/>
      <c r="H9181" s="93"/>
      <c r="J9181" s="93"/>
      <c r="L9181" s="93"/>
      <c r="N9181" s="93"/>
      <c r="P9181" s="93"/>
    </row>
    <row r="9182" spans="2:16">
      <c r="B9182" s="93"/>
      <c r="C9182" s="93"/>
      <c r="D9182" s="93"/>
      <c r="F9182" s="93"/>
      <c r="H9182" s="93"/>
      <c r="J9182" s="93"/>
      <c r="L9182" s="93"/>
      <c r="N9182" s="93"/>
      <c r="P9182" s="93"/>
    </row>
    <row r="9183" spans="2:16">
      <c r="B9183" s="93"/>
      <c r="C9183" s="93"/>
      <c r="D9183" s="93"/>
      <c r="F9183" s="93"/>
      <c r="H9183" s="93"/>
      <c r="J9183" s="93"/>
      <c r="L9183" s="93"/>
      <c r="N9183" s="93"/>
      <c r="P9183" s="93"/>
    </row>
    <row r="9184" spans="2:16">
      <c r="B9184" s="93"/>
      <c r="C9184" s="93"/>
      <c r="D9184" s="93"/>
      <c r="F9184" s="93"/>
      <c r="H9184" s="93"/>
      <c r="J9184" s="93"/>
      <c r="L9184" s="93"/>
      <c r="N9184" s="93"/>
      <c r="P9184" s="93"/>
    </row>
    <row r="9185" spans="2:16">
      <c r="B9185" s="93"/>
      <c r="C9185" s="93"/>
      <c r="D9185" s="93"/>
      <c r="F9185" s="93"/>
      <c r="H9185" s="93"/>
      <c r="J9185" s="93"/>
      <c r="L9185" s="93"/>
      <c r="N9185" s="93"/>
      <c r="P9185" s="93"/>
    </row>
    <row r="9186" spans="2:16">
      <c r="B9186" s="93"/>
      <c r="C9186" s="93"/>
      <c r="D9186" s="93"/>
      <c r="F9186" s="93"/>
      <c r="H9186" s="93"/>
      <c r="J9186" s="93"/>
      <c r="L9186" s="93"/>
      <c r="N9186" s="93"/>
      <c r="P9186" s="93"/>
    </row>
    <row r="9187" spans="2:16">
      <c r="B9187" s="93"/>
      <c r="C9187" s="93"/>
      <c r="D9187" s="93"/>
      <c r="F9187" s="93"/>
      <c r="H9187" s="93"/>
      <c r="J9187" s="93"/>
      <c r="L9187" s="93"/>
      <c r="N9187" s="93"/>
      <c r="P9187" s="93"/>
    </row>
    <row r="9188" spans="2:16">
      <c r="B9188" s="93"/>
      <c r="C9188" s="93"/>
      <c r="D9188" s="93"/>
      <c r="F9188" s="93"/>
      <c r="H9188" s="93"/>
      <c r="J9188" s="93"/>
      <c r="L9188" s="93"/>
      <c r="N9188" s="93"/>
      <c r="P9188" s="93"/>
    </row>
    <row r="9189" spans="2:16">
      <c r="B9189" s="93"/>
      <c r="C9189" s="93"/>
      <c r="D9189" s="93"/>
      <c r="F9189" s="93"/>
      <c r="H9189" s="93"/>
      <c r="J9189" s="93"/>
      <c r="L9189" s="93"/>
      <c r="N9189" s="93"/>
      <c r="P9189" s="93"/>
    </row>
    <row r="9190" spans="2:16">
      <c r="B9190" s="93"/>
      <c r="C9190" s="93"/>
      <c r="D9190" s="93"/>
      <c r="F9190" s="93"/>
      <c r="H9190" s="93"/>
      <c r="J9190" s="93"/>
      <c r="L9190" s="93"/>
      <c r="N9190" s="93"/>
      <c r="P9190" s="93"/>
    </row>
    <row r="9191" spans="2:16">
      <c r="B9191" s="93"/>
      <c r="C9191" s="93"/>
      <c r="D9191" s="93"/>
      <c r="F9191" s="93"/>
      <c r="H9191" s="93"/>
      <c r="J9191" s="93"/>
      <c r="L9191" s="93"/>
      <c r="N9191" s="93"/>
      <c r="P9191" s="93"/>
    </row>
    <row r="9192" spans="2:16">
      <c r="B9192" s="93"/>
      <c r="C9192" s="93"/>
      <c r="D9192" s="93"/>
      <c r="F9192" s="93"/>
      <c r="H9192" s="93"/>
      <c r="J9192" s="93"/>
      <c r="L9192" s="93"/>
      <c r="N9192" s="93"/>
      <c r="P9192" s="93"/>
    </row>
    <row r="9193" spans="2:16">
      <c r="B9193" s="93"/>
      <c r="C9193" s="93"/>
      <c r="D9193" s="93"/>
      <c r="F9193" s="93"/>
      <c r="H9193" s="93"/>
      <c r="J9193" s="93"/>
      <c r="L9193" s="93"/>
      <c r="N9193" s="93"/>
      <c r="P9193" s="93"/>
    </row>
    <row r="9194" spans="2:16">
      <c r="B9194" s="93"/>
      <c r="C9194" s="93"/>
      <c r="D9194" s="93"/>
      <c r="F9194" s="93"/>
      <c r="H9194" s="93"/>
      <c r="J9194" s="93"/>
      <c r="L9194" s="93"/>
      <c r="N9194" s="93"/>
      <c r="P9194" s="93"/>
    </row>
    <row r="9195" spans="2:16">
      <c r="B9195" s="93"/>
      <c r="C9195" s="93"/>
      <c r="D9195" s="93"/>
      <c r="F9195" s="93"/>
      <c r="H9195" s="93"/>
      <c r="J9195" s="93"/>
      <c r="L9195" s="93"/>
      <c r="N9195" s="93"/>
      <c r="P9195" s="93"/>
    </row>
    <row r="9196" spans="2:16">
      <c r="B9196" s="93"/>
      <c r="C9196" s="93"/>
      <c r="D9196" s="93"/>
      <c r="F9196" s="93"/>
      <c r="H9196" s="93"/>
      <c r="J9196" s="93"/>
      <c r="L9196" s="93"/>
      <c r="N9196" s="93"/>
      <c r="P9196" s="93"/>
    </row>
    <row r="9197" spans="2:16">
      <c r="B9197" s="93"/>
      <c r="C9197" s="93"/>
      <c r="D9197" s="93"/>
      <c r="F9197" s="93"/>
      <c r="H9197" s="93"/>
      <c r="J9197" s="93"/>
      <c r="L9197" s="93"/>
      <c r="N9197" s="93"/>
      <c r="P9197" s="93"/>
    </row>
    <row r="9198" spans="2:16">
      <c r="B9198" s="93"/>
      <c r="C9198" s="93"/>
      <c r="D9198" s="93"/>
      <c r="F9198" s="93"/>
      <c r="H9198" s="93"/>
      <c r="J9198" s="93"/>
      <c r="L9198" s="93"/>
      <c r="N9198" s="93"/>
      <c r="P9198" s="93"/>
    </row>
    <row r="9199" spans="2:16">
      <c r="B9199" s="93"/>
      <c r="C9199" s="93"/>
      <c r="D9199" s="93"/>
      <c r="F9199" s="93"/>
      <c r="H9199" s="93"/>
      <c r="J9199" s="93"/>
      <c r="L9199" s="93"/>
      <c r="N9199" s="93"/>
      <c r="P9199" s="93"/>
    </row>
    <row r="9200" spans="2:16">
      <c r="B9200" s="93"/>
      <c r="C9200" s="93"/>
      <c r="D9200" s="93"/>
      <c r="F9200" s="93"/>
      <c r="H9200" s="93"/>
      <c r="J9200" s="93"/>
      <c r="L9200" s="93"/>
      <c r="N9200" s="93"/>
      <c r="P9200" s="93"/>
    </row>
    <row r="9201" spans="2:16">
      <c r="B9201" s="93"/>
      <c r="C9201" s="93"/>
      <c r="D9201" s="93"/>
      <c r="F9201" s="93"/>
      <c r="H9201" s="93"/>
      <c r="J9201" s="93"/>
      <c r="L9201" s="93"/>
      <c r="N9201" s="93"/>
      <c r="P9201" s="93"/>
    </row>
    <row r="9202" spans="2:16">
      <c r="B9202" s="93"/>
      <c r="C9202" s="93"/>
      <c r="D9202" s="93"/>
      <c r="F9202" s="93"/>
      <c r="H9202" s="93"/>
      <c r="J9202" s="93"/>
      <c r="L9202" s="93"/>
      <c r="N9202" s="93"/>
      <c r="P9202" s="93"/>
    </row>
    <row r="9203" spans="2:16">
      <c r="B9203" s="93"/>
      <c r="C9203" s="93"/>
      <c r="D9203" s="93"/>
      <c r="F9203" s="93"/>
      <c r="H9203" s="93"/>
      <c r="J9203" s="93"/>
      <c r="L9203" s="93"/>
      <c r="N9203" s="93"/>
      <c r="P9203" s="93"/>
    </row>
    <row r="9204" spans="2:16">
      <c r="B9204" s="93"/>
      <c r="C9204" s="93"/>
      <c r="D9204" s="93"/>
      <c r="F9204" s="93"/>
      <c r="H9204" s="93"/>
      <c r="J9204" s="93"/>
      <c r="L9204" s="93"/>
      <c r="N9204" s="93"/>
      <c r="P9204" s="93"/>
    </row>
    <row r="9205" spans="2:16">
      <c r="B9205" s="93"/>
      <c r="C9205" s="93"/>
      <c r="D9205" s="93"/>
      <c r="F9205" s="93"/>
      <c r="H9205" s="93"/>
      <c r="J9205" s="93"/>
      <c r="L9205" s="93"/>
      <c r="N9205" s="93"/>
      <c r="P9205" s="93"/>
    </row>
    <row r="9206" spans="2:16">
      <c r="B9206" s="93"/>
      <c r="C9206" s="93"/>
      <c r="D9206" s="93"/>
      <c r="F9206" s="93"/>
      <c r="H9206" s="93"/>
      <c r="J9206" s="93"/>
      <c r="L9206" s="93"/>
      <c r="N9206" s="93"/>
      <c r="P9206" s="93"/>
    </row>
    <row r="9207" spans="2:16">
      <c r="B9207" s="93"/>
      <c r="C9207" s="93"/>
      <c r="D9207" s="93"/>
      <c r="F9207" s="93"/>
      <c r="H9207" s="93"/>
      <c r="J9207" s="93"/>
      <c r="L9207" s="93"/>
      <c r="N9207" s="93"/>
      <c r="P9207" s="93"/>
    </row>
    <row r="9208" spans="2:16">
      <c r="B9208" s="93"/>
      <c r="C9208" s="93"/>
      <c r="D9208" s="93"/>
      <c r="F9208" s="93"/>
      <c r="H9208" s="93"/>
      <c r="J9208" s="93"/>
      <c r="L9208" s="93"/>
      <c r="N9208" s="93"/>
      <c r="P9208" s="93"/>
    </row>
    <row r="9209" spans="2:16">
      <c r="B9209" s="93"/>
      <c r="C9209" s="93"/>
      <c r="D9209" s="93"/>
      <c r="F9209" s="93"/>
      <c r="H9209" s="93"/>
      <c r="J9209" s="93"/>
      <c r="L9209" s="93"/>
      <c r="N9209" s="93"/>
      <c r="P9209" s="93"/>
    </row>
    <row r="9210" spans="2:16">
      <c r="B9210" s="93"/>
      <c r="C9210" s="93"/>
      <c r="D9210" s="93"/>
      <c r="F9210" s="93"/>
      <c r="H9210" s="93"/>
      <c r="J9210" s="93"/>
      <c r="L9210" s="93"/>
      <c r="N9210" s="93"/>
      <c r="P9210" s="93"/>
    </row>
    <row r="9211" spans="2:16">
      <c r="B9211" s="93"/>
      <c r="C9211" s="93"/>
      <c r="D9211" s="93"/>
      <c r="F9211" s="93"/>
      <c r="H9211" s="93"/>
      <c r="J9211" s="93"/>
      <c r="L9211" s="93"/>
      <c r="N9211" s="93"/>
      <c r="P9211" s="93"/>
    </row>
    <row r="9212" spans="2:16">
      <c r="B9212" s="93"/>
      <c r="C9212" s="93"/>
      <c r="D9212" s="93"/>
      <c r="F9212" s="93"/>
      <c r="H9212" s="93"/>
      <c r="J9212" s="93"/>
      <c r="L9212" s="93"/>
      <c r="N9212" s="93"/>
      <c r="P9212" s="93"/>
    </row>
    <row r="9213" spans="2:16">
      <c r="B9213" s="93"/>
      <c r="C9213" s="93"/>
      <c r="D9213" s="93"/>
      <c r="F9213" s="93"/>
      <c r="H9213" s="93"/>
      <c r="J9213" s="93"/>
      <c r="L9213" s="93"/>
      <c r="N9213" s="93"/>
      <c r="P9213" s="93"/>
    </row>
    <row r="9214" spans="2:16">
      <c r="B9214" s="93"/>
      <c r="C9214" s="93"/>
      <c r="D9214" s="93"/>
      <c r="F9214" s="93"/>
      <c r="H9214" s="93"/>
      <c r="J9214" s="93"/>
      <c r="L9214" s="93"/>
      <c r="N9214" s="93"/>
      <c r="P9214" s="93"/>
    </row>
    <row r="9215" spans="2:16">
      <c r="B9215" s="93"/>
      <c r="C9215" s="93"/>
      <c r="D9215" s="93"/>
      <c r="F9215" s="93"/>
      <c r="H9215" s="93"/>
      <c r="J9215" s="93"/>
      <c r="L9215" s="93"/>
      <c r="N9215" s="93"/>
      <c r="P9215" s="93"/>
    </row>
    <row r="9216" spans="2:16">
      <c r="B9216" s="93"/>
      <c r="C9216" s="93"/>
      <c r="D9216" s="93"/>
      <c r="F9216" s="93"/>
      <c r="H9216" s="93"/>
      <c r="J9216" s="93"/>
      <c r="L9216" s="93"/>
      <c r="N9216" s="93"/>
      <c r="P9216" s="93"/>
    </row>
    <row r="9217" spans="2:16">
      <c r="B9217" s="93"/>
      <c r="C9217" s="93"/>
      <c r="D9217" s="93"/>
      <c r="F9217" s="93"/>
      <c r="H9217" s="93"/>
      <c r="J9217" s="93"/>
      <c r="L9217" s="93"/>
      <c r="N9217" s="93"/>
      <c r="P9217" s="93"/>
    </row>
    <row r="9218" spans="2:16">
      <c r="B9218" s="93"/>
      <c r="C9218" s="93"/>
      <c r="D9218" s="93"/>
      <c r="F9218" s="93"/>
      <c r="H9218" s="93"/>
      <c r="J9218" s="93"/>
      <c r="L9218" s="93"/>
      <c r="N9218" s="93"/>
      <c r="P9218" s="93"/>
    </row>
    <row r="9219" spans="2:16">
      <c r="B9219" s="93"/>
      <c r="C9219" s="93"/>
      <c r="D9219" s="93"/>
      <c r="F9219" s="93"/>
      <c r="H9219" s="93"/>
      <c r="J9219" s="93"/>
      <c r="L9219" s="93"/>
      <c r="N9219" s="93"/>
      <c r="P9219" s="93"/>
    </row>
    <row r="9220" spans="2:16">
      <c r="B9220" s="93"/>
      <c r="C9220" s="93"/>
      <c r="D9220" s="93"/>
      <c r="F9220" s="93"/>
      <c r="H9220" s="93"/>
      <c r="J9220" s="93"/>
      <c r="L9220" s="93"/>
      <c r="N9220" s="93"/>
      <c r="P9220" s="93"/>
    </row>
    <row r="9221" spans="2:16">
      <c r="B9221" s="93"/>
      <c r="C9221" s="93"/>
      <c r="D9221" s="93"/>
      <c r="F9221" s="93"/>
      <c r="H9221" s="93"/>
      <c r="J9221" s="93"/>
      <c r="L9221" s="93"/>
      <c r="N9221" s="93"/>
      <c r="P9221" s="93"/>
    </row>
    <row r="9222" spans="2:16">
      <c r="B9222" s="93"/>
      <c r="C9222" s="93"/>
      <c r="D9222" s="93"/>
      <c r="F9222" s="93"/>
      <c r="H9222" s="93"/>
      <c r="J9222" s="93"/>
      <c r="L9222" s="93"/>
      <c r="N9222" s="93"/>
      <c r="P9222" s="93"/>
    </row>
    <row r="9223" spans="2:16">
      <c r="B9223" s="93"/>
      <c r="C9223" s="93"/>
      <c r="D9223" s="93"/>
      <c r="F9223" s="93"/>
      <c r="H9223" s="93"/>
      <c r="J9223" s="93"/>
      <c r="L9223" s="93"/>
      <c r="N9223" s="93"/>
      <c r="P9223" s="93"/>
    </row>
    <row r="9224" spans="2:16">
      <c r="B9224" s="93"/>
      <c r="C9224" s="93"/>
      <c r="D9224" s="93"/>
      <c r="F9224" s="93"/>
      <c r="H9224" s="93"/>
      <c r="J9224" s="93"/>
      <c r="L9224" s="93"/>
      <c r="N9224" s="93"/>
      <c r="P9224" s="93"/>
    </row>
    <row r="9225" spans="2:16">
      <c r="B9225" s="93"/>
      <c r="C9225" s="93"/>
      <c r="D9225" s="93"/>
      <c r="F9225" s="93"/>
      <c r="H9225" s="93"/>
      <c r="J9225" s="93"/>
      <c r="L9225" s="93"/>
      <c r="N9225" s="93"/>
      <c r="P9225" s="93"/>
    </row>
    <row r="9226" spans="2:16">
      <c r="B9226" s="93"/>
      <c r="C9226" s="93"/>
      <c r="D9226" s="93"/>
      <c r="F9226" s="93"/>
      <c r="H9226" s="93"/>
      <c r="J9226" s="93"/>
      <c r="L9226" s="93"/>
      <c r="N9226" s="93"/>
      <c r="P9226" s="93"/>
    </row>
    <row r="9227" spans="2:16">
      <c r="B9227" s="93"/>
      <c r="C9227" s="93"/>
      <c r="D9227" s="93"/>
      <c r="F9227" s="93"/>
      <c r="H9227" s="93"/>
      <c r="J9227" s="93"/>
      <c r="L9227" s="93"/>
      <c r="N9227" s="93"/>
      <c r="P9227" s="93"/>
    </row>
    <row r="9228" spans="2:16">
      <c r="B9228" s="93"/>
      <c r="C9228" s="93"/>
      <c r="D9228" s="93"/>
      <c r="F9228" s="93"/>
      <c r="H9228" s="93"/>
      <c r="J9228" s="93"/>
      <c r="L9228" s="93"/>
      <c r="N9228" s="93"/>
      <c r="P9228" s="93"/>
    </row>
    <row r="9229" spans="2:16">
      <c r="B9229" s="93"/>
      <c r="C9229" s="93"/>
      <c r="D9229" s="93"/>
      <c r="F9229" s="93"/>
      <c r="H9229" s="93"/>
      <c r="J9229" s="93"/>
      <c r="L9229" s="93"/>
      <c r="N9229" s="93"/>
      <c r="P9229" s="93"/>
    </row>
    <row r="9230" spans="2:16">
      <c r="B9230" s="93"/>
      <c r="C9230" s="93"/>
      <c r="D9230" s="93"/>
      <c r="F9230" s="93"/>
      <c r="H9230" s="93"/>
      <c r="J9230" s="93"/>
      <c r="L9230" s="93"/>
      <c r="N9230" s="93"/>
      <c r="P9230" s="93"/>
    </row>
    <row r="9231" spans="2:16">
      <c r="B9231" s="93"/>
      <c r="C9231" s="93"/>
      <c r="D9231" s="93"/>
      <c r="F9231" s="93"/>
      <c r="H9231" s="93"/>
      <c r="J9231" s="93"/>
      <c r="L9231" s="93"/>
      <c r="N9231" s="93"/>
      <c r="P9231" s="93"/>
    </row>
    <row r="9232" spans="2:16">
      <c r="B9232" s="93"/>
      <c r="C9232" s="93"/>
      <c r="D9232" s="93"/>
      <c r="F9232" s="93"/>
      <c r="H9232" s="93"/>
      <c r="J9232" s="93"/>
      <c r="L9232" s="93"/>
      <c r="N9232" s="93"/>
      <c r="P9232" s="93"/>
    </row>
    <row r="9233" spans="2:16">
      <c r="B9233" s="93"/>
      <c r="C9233" s="93"/>
      <c r="D9233" s="93"/>
      <c r="F9233" s="93"/>
      <c r="H9233" s="93"/>
      <c r="J9233" s="93"/>
      <c r="L9233" s="93"/>
      <c r="N9233" s="93"/>
      <c r="P9233" s="93"/>
    </row>
    <row r="9234" spans="2:16">
      <c r="B9234" s="93"/>
      <c r="C9234" s="93"/>
      <c r="D9234" s="93"/>
      <c r="F9234" s="93"/>
      <c r="H9234" s="93"/>
      <c r="J9234" s="93"/>
      <c r="L9234" s="93"/>
      <c r="N9234" s="93"/>
      <c r="P9234" s="93"/>
    </row>
    <row r="9235" spans="2:16">
      <c r="B9235" s="93"/>
      <c r="C9235" s="93"/>
      <c r="D9235" s="93"/>
      <c r="F9235" s="93"/>
      <c r="H9235" s="93"/>
      <c r="J9235" s="93"/>
      <c r="L9235" s="93"/>
      <c r="N9235" s="93"/>
      <c r="P9235" s="93"/>
    </row>
    <row r="9236" spans="2:16">
      <c r="B9236" s="93"/>
      <c r="C9236" s="93"/>
      <c r="D9236" s="93"/>
      <c r="F9236" s="93"/>
      <c r="H9236" s="93"/>
      <c r="J9236" s="93"/>
      <c r="L9236" s="93"/>
      <c r="N9236" s="93"/>
      <c r="P9236" s="93"/>
    </row>
    <row r="9237" spans="2:16">
      <c r="B9237" s="93"/>
      <c r="C9237" s="93"/>
      <c r="D9237" s="93"/>
      <c r="F9237" s="93"/>
      <c r="H9237" s="93"/>
      <c r="J9237" s="93"/>
      <c r="L9237" s="93"/>
      <c r="N9237" s="93"/>
      <c r="P9237" s="93"/>
    </row>
    <row r="9238" spans="2:16">
      <c r="B9238" s="93"/>
      <c r="C9238" s="93"/>
      <c r="D9238" s="93"/>
      <c r="F9238" s="93"/>
      <c r="H9238" s="93"/>
      <c r="J9238" s="93"/>
      <c r="L9238" s="93"/>
      <c r="N9238" s="93"/>
      <c r="P9238" s="93"/>
    </row>
    <row r="9239" spans="2:16">
      <c r="B9239" s="93"/>
      <c r="C9239" s="93"/>
      <c r="D9239" s="93"/>
      <c r="F9239" s="93"/>
      <c r="H9239" s="93"/>
      <c r="J9239" s="93"/>
      <c r="L9239" s="93"/>
      <c r="N9239" s="93"/>
      <c r="P9239" s="93"/>
    </row>
    <row r="9240" spans="2:16">
      <c r="B9240" s="93"/>
      <c r="C9240" s="93"/>
      <c r="D9240" s="93"/>
      <c r="F9240" s="93"/>
      <c r="H9240" s="93"/>
      <c r="J9240" s="93"/>
      <c r="L9240" s="93"/>
      <c r="N9240" s="93"/>
      <c r="P9240" s="93"/>
    </row>
    <row r="9241" spans="2:16">
      <c r="B9241" s="93"/>
      <c r="C9241" s="93"/>
      <c r="D9241" s="93"/>
      <c r="F9241" s="93"/>
      <c r="H9241" s="93"/>
      <c r="J9241" s="93"/>
      <c r="L9241" s="93"/>
      <c r="N9241" s="93"/>
      <c r="P9241" s="93"/>
    </row>
    <row r="9242" spans="2:16">
      <c r="B9242" s="93"/>
      <c r="C9242" s="93"/>
      <c r="D9242" s="93"/>
      <c r="F9242" s="93"/>
      <c r="H9242" s="93"/>
      <c r="J9242" s="93"/>
      <c r="L9242" s="93"/>
      <c r="N9242" s="93"/>
      <c r="P9242" s="93"/>
    </row>
    <row r="9243" spans="2:16">
      <c r="B9243" s="93"/>
      <c r="C9243" s="93"/>
      <c r="D9243" s="93"/>
      <c r="F9243" s="93"/>
      <c r="H9243" s="93"/>
      <c r="J9243" s="93"/>
      <c r="L9243" s="93"/>
      <c r="N9243" s="93"/>
      <c r="P9243" s="93"/>
    </row>
    <row r="9244" spans="2:16">
      <c r="B9244" s="93"/>
      <c r="C9244" s="93"/>
      <c r="D9244" s="93"/>
      <c r="F9244" s="93"/>
      <c r="H9244" s="93"/>
      <c r="J9244" s="93"/>
      <c r="L9244" s="93"/>
      <c r="N9244" s="93"/>
      <c r="P9244" s="93"/>
    </row>
    <row r="9245" spans="2:16">
      <c r="B9245" s="93"/>
      <c r="C9245" s="93"/>
      <c r="D9245" s="93"/>
      <c r="F9245" s="93"/>
      <c r="H9245" s="93"/>
      <c r="J9245" s="93"/>
      <c r="L9245" s="93"/>
      <c r="N9245" s="93"/>
      <c r="P9245" s="93"/>
    </row>
    <row r="9246" spans="2:16">
      <c r="B9246" s="93"/>
      <c r="C9246" s="93"/>
      <c r="D9246" s="93"/>
      <c r="F9246" s="93"/>
      <c r="H9246" s="93"/>
      <c r="J9246" s="93"/>
      <c r="L9246" s="93"/>
      <c r="N9246" s="93"/>
      <c r="P9246" s="93"/>
    </row>
    <row r="9247" spans="2:16">
      <c r="B9247" s="93"/>
      <c r="C9247" s="93"/>
      <c r="D9247" s="93"/>
      <c r="F9247" s="93"/>
      <c r="H9247" s="93"/>
      <c r="J9247" s="93"/>
      <c r="L9247" s="93"/>
      <c r="N9247" s="93"/>
      <c r="P9247" s="93"/>
    </row>
    <row r="9248" spans="2:16">
      <c r="B9248" s="93"/>
      <c r="C9248" s="93"/>
      <c r="D9248" s="93"/>
      <c r="F9248" s="93"/>
      <c r="H9248" s="93"/>
      <c r="J9248" s="93"/>
      <c r="L9248" s="93"/>
      <c r="N9248" s="93"/>
      <c r="P9248" s="93"/>
    </row>
    <row r="9249" spans="2:16">
      <c r="B9249" s="93"/>
      <c r="C9249" s="93"/>
      <c r="D9249" s="93"/>
      <c r="F9249" s="93"/>
      <c r="H9249" s="93"/>
      <c r="J9249" s="93"/>
      <c r="L9249" s="93"/>
      <c r="N9249" s="93"/>
      <c r="P9249" s="93"/>
    </row>
    <row r="9250" spans="2:16">
      <c r="B9250" s="93"/>
      <c r="C9250" s="93"/>
      <c r="D9250" s="93"/>
      <c r="F9250" s="93"/>
      <c r="H9250" s="93"/>
      <c r="J9250" s="93"/>
      <c r="L9250" s="93"/>
      <c r="N9250" s="93"/>
      <c r="P9250" s="93"/>
    </row>
    <row r="9251" spans="2:16">
      <c r="B9251" s="93"/>
      <c r="C9251" s="93"/>
      <c r="D9251" s="93"/>
      <c r="F9251" s="93"/>
      <c r="H9251" s="93"/>
      <c r="J9251" s="93"/>
      <c r="L9251" s="93"/>
      <c r="N9251" s="93"/>
      <c r="P9251" s="93"/>
    </row>
    <row r="9252" spans="2:16">
      <c r="B9252" s="93"/>
      <c r="C9252" s="93"/>
      <c r="D9252" s="93"/>
      <c r="F9252" s="93"/>
      <c r="H9252" s="93"/>
      <c r="J9252" s="93"/>
      <c r="L9252" s="93"/>
      <c r="N9252" s="93"/>
      <c r="P9252" s="93"/>
    </row>
    <row r="9253" spans="2:16">
      <c r="B9253" s="93"/>
      <c r="C9253" s="93"/>
      <c r="D9253" s="93"/>
      <c r="F9253" s="93"/>
      <c r="H9253" s="93"/>
      <c r="J9253" s="93"/>
      <c r="L9253" s="93"/>
      <c r="N9253" s="93"/>
      <c r="P9253" s="93"/>
    </row>
    <row r="9254" spans="2:16">
      <c r="B9254" s="93"/>
      <c r="C9254" s="93"/>
      <c r="D9254" s="93"/>
      <c r="F9254" s="93"/>
      <c r="H9254" s="93"/>
      <c r="J9254" s="93"/>
      <c r="L9254" s="93"/>
      <c r="N9254" s="93"/>
      <c r="P9254" s="93"/>
    </row>
    <row r="9255" spans="2:16">
      <c r="B9255" s="93"/>
      <c r="C9255" s="93"/>
      <c r="D9255" s="93"/>
      <c r="F9255" s="93"/>
      <c r="H9255" s="93"/>
      <c r="J9255" s="93"/>
      <c r="L9255" s="93"/>
      <c r="N9255" s="93"/>
      <c r="P9255" s="93"/>
    </row>
    <row r="9256" spans="2:16">
      <c r="B9256" s="93"/>
      <c r="C9256" s="93"/>
      <c r="D9256" s="93"/>
      <c r="F9256" s="93"/>
      <c r="H9256" s="93"/>
      <c r="J9256" s="93"/>
      <c r="L9256" s="93"/>
      <c r="N9256" s="93"/>
      <c r="P9256" s="93"/>
    </row>
    <row r="9257" spans="2:16">
      <c r="B9257" s="93"/>
      <c r="C9257" s="93"/>
      <c r="D9257" s="93"/>
      <c r="F9257" s="93"/>
      <c r="H9257" s="93"/>
      <c r="J9257" s="93"/>
      <c r="L9257" s="93"/>
      <c r="N9257" s="93"/>
      <c r="P9257" s="93"/>
    </row>
    <row r="9258" spans="2:16">
      <c r="B9258" s="93"/>
      <c r="C9258" s="93"/>
      <c r="D9258" s="93"/>
      <c r="F9258" s="93"/>
      <c r="H9258" s="93"/>
      <c r="J9258" s="93"/>
      <c r="L9258" s="93"/>
      <c r="N9258" s="93"/>
      <c r="P9258" s="93"/>
    </row>
    <row r="9259" spans="2:16">
      <c r="B9259" s="93"/>
      <c r="C9259" s="93"/>
      <c r="D9259" s="93"/>
      <c r="F9259" s="93"/>
      <c r="H9259" s="93"/>
      <c r="J9259" s="93"/>
      <c r="L9259" s="93"/>
      <c r="N9259" s="93"/>
      <c r="P9259" s="93"/>
    </row>
    <row r="9260" spans="2:16">
      <c r="B9260" s="93"/>
      <c r="C9260" s="93"/>
      <c r="D9260" s="93"/>
      <c r="F9260" s="93"/>
      <c r="H9260" s="93"/>
      <c r="J9260" s="93"/>
      <c r="L9260" s="93"/>
      <c r="N9260" s="93"/>
      <c r="P9260" s="93"/>
    </row>
    <row r="9261" spans="2:16">
      <c r="B9261" s="93"/>
      <c r="C9261" s="93"/>
      <c r="D9261" s="93"/>
      <c r="F9261" s="93"/>
      <c r="H9261" s="93"/>
      <c r="J9261" s="93"/>
      <c r="L9261" s="93"/>
      <c r="N9261" s="93"/>
      <c r="P9261" s="93"/>
    </row>
    <row r="9262" spans="2:16">
      <c r="B9262" s="93"/>
      <c r="C9262" s="93"/>
      <c r="D9262" s="93"/>
      <c r="F9262" s="93"/>
      <c r="H9262" s="93"/>
      <c r="J9262" s="93"/>
      <c r="L9262" s="93"/>
      <c r="N9262" s="93"/>
      <c r="P9262" s="93"/>
    </row>
    <row r="9263" spans="2:16">
      <c r="B9263" s="93"/>
      <c r="C9263" s="93"/>
      <c r="D9263" s="93"/>
      <c r="F9263" s="93"/>
      <c r="H9263" s="93"/>
      <c r="J9263" s="93"/>
      <c r="L9263" s="93"/>
      <c r="N9263" s="93"/>
      <c r="P9263" s="93"/>
    </row>
    <row r="9264" spans="2:16">
      <c r="B9264" s="93"/>
      <c r="C9264" s="93"/>
      <c r="D9264" s="93"/>
      <c r="F9264" s="93"/>
      <c r="H9264" s="93"/>
      <c r="J9264" s="93"/>
      <c r="L9264" s="93"/>
      <c r="N9264" s="93"/>
      <c r="P9264" s="93"/>
    </row>
    <row r="9265" spans="2:16">
      <c r="B9265" s="93"/>
      <c r="C9265" s="93"/>
      <c r="D9265" s="93"/>
      <c r="F9265" s="93"/>
      <c r="H9265" s="93"/>
      <c r="J9265" s="93"/>
      <c r="L9265" s="93"/>
      <c r="N9265" s="93"/>
      <c r="P9265" s="93"/>
    </row>
    <row r="9266" spans="2:16">
      <c r="B9266" s="93"/>
      <c r="C9266" s="93"/>
      <c r="D9266" s="93"/>
      <c r="F9266" s="93"/>
      <c r="H9266" s="93"/>
      <c r="J9266" s="93"/>
      <c r="L9266" s="93"/>
      <c r="N9266" s="93"/>
      <c r="P9266" s="93"/>
    </row>
    <row r="9267" spans="2:16">
      <c r="B9267" s="93"/>
      <c r="C9267" s="93"/>
      <c r="D9267" s="93"/>
      <c r="F9267" s="93"/>
      <c r="H9267" s="93"/>
      <c r="J9267" s="93"/>
      <c r="L9267" s="93"/>
      <c r="N9267" s="93"/>
      <c r="P9267" s="93"/>
    </row>
    <row r="9268" spans="2:16">
      <c r="B9268" s="93"/>
      <c r="C9268" s="93"/>
      <c r="D9268" s="93"/>
      <c r="F9268" s="93"/>
      <c r="H9268" s="93"/>
      <c r="J9268" s="93"/>
      <c r="L9268" s="93"/>
      <c r="N9268" s="93"/>
      <c r="P9268" s="93"/>
    </row>
    <row r="9269" spans="2:16">
      <c r="B9269" s="93"/>
      <c r="C9269" s="93"/>
      <c r="D9269" s="93"/>
      <c r="F9269" s="93"/>
      <c r="H9269" s="93"/>
      <c r="J9269" s="93"/>
      <c r="L9269" s="93"/>
      <c r="N9269" s="93"/>
      <c r="P9269" s="93"/>
    </row>
    <row r="9270" spans="2:16">
      <c r="B9270" s="93"/>
      <c r="C9270" s="93"/>
      <c r="D9270" s="93"/>
      <c r="F9270" s="93"/>
      <c r="H9270" s="93"/>
      <c r="J9270" s="93"/>
      <c r="L9270" s="93"/>
      <c r="N9270" s="93"/>
      <c r="P9270" s="93"/>
    </row>
    <row r="9271" spans="2:16">
      <c r="B9271" s="93"/>
      <c r="C9271" s="93"/>
      <c r="D9271" s="93"/>
      <c r="F9271" s="93"/>
      <c r="H9271" s="93"/>
      <c r="J9271" s="93"/>
      <c r="L9271" s="93"/>
      <c r="N9271" s="93"/>
      <c r="P9271" s="93"/>
    </row>
    <row r="9272" spans="2:16">
      <c r="B9272" s="93"/>
      <c r="C9272" s="93"/>
      <c r="D9272" s="93"/>
      <c r="F9272" s="93"/>
      <c r="H9272" s="93"/>
      <c r="J9272" s="93"/>
      <c r="L9272" s="93"/>
      <c r="N9272" s="93"/>
      <c r="P9272" s="93"/>
    </row>
    <row r="9273" spans="2:16">
      <c r="B9273" s="93"/>
      <c r="C9273" s="93"/>
      <c r="D9273" s="93"/>
      <c r="F9273" s="93"/>
      <c r="H9273" s="93"/>
      <c r="J9273" s="93"/>
      <c r="L9273" s="93"/>
      <c r="N9273" s="93"/>
      <c r="P9273" s="93"/>
    </row>
    <row r="9274" spans="2:16">
      <c r="B9274" s="93"/>
      <c r="C9274" s="93"/>
      <c r="D9274" s="93"/>
      <c r="F9274" s="93"/>
      <c r="H9274" s="93"/>
      <c r="J9274" s="93"/>
      <c r="L9274" s="93"/>
      <c r="N9274" s="93"/>
      <c r="P9274" s="93"/>
    </row>
    <row r="9275" spans="2:16">
      <c r="B9275" s="93"/>
      <c r="C9275" s="93"/>
      <c r="D9275" s="93"/>
      <c r="F9275" s="93"/>
      <c r="H9275" s="93"/>
      <c r="J9275" s="93"/>
      <c r="L9275" s="93"/>
      <c r="N9275" s="93"/>
      <c r="P9275" s="93"/>
    </row>
    <row r="9276" spans="2:16">
      <c r="B9276" s="93"/>
      <c r="C9276" s="93"/>
      <c r="D9276" s="93"/>
      <c r="F9276" s="93"/>
      <c r="H9276" s="93"/>
      <c r="J9276" s="93"/>
      <c r="L9276" s="93"/>
      <c r="N9276" s="93"/>
      <c r="P9276" s="93"/>
    </row>
    <row r="9277" spans="2:16">
      <c r="B9277" s="93"/>
      <c r="C9277" s="93"/>
      <c r="D9277" s="93"/>
      <c r="F9277" s="93"/>
      <c r="H9277" s="93"/>
      <c r="J9277" s="93"/>
      <c r="L9277" s="93"/>
      <c r="N9277" s="93"/>
      <c r="P9277" s="93"/>
    </row>
    <row r="9278" spans="2:16">
      <c r="B9278" s="93"/>
      <c r="C9278" s="93"/>
      <c r="D9278" s="93"/>
      <c r="F9278" s="93"/>
      <c r="H9278" s="93"/>
      <c r="J9278" s="93"/>
      <c r="L9278" s="93"/>
      <c r="N9278" s="93"/>
      <c r="P9278" s="93"/>
    </row>
    <row r="9279" spans="2:16">
      <c r="B9279" s="93"/>
      <c r="C9279" s="93"/>
      <c r="D9279" s="93"/>
      <c r="F9279" s="93"/>
      <c r="H9279" s="93"/>
      <c r="J9279" s="93"/>
      <c r="L9279" s="93"/>
      <c r="N9279" s="93"/>
      <c r="P9279" s="93"/>
    </row>
    <row r="9280" spans="2:16">
      <c r="B9280" s="93"/>
      <c r="C9280" s="93"/>
      <c r="D9280" s="93"/>
      <c r="F9280" s="93"/>
      <c r="H9280" s="93"/>
      <c r="J9280" s="93"/>
      <c r="L9280" s="93"/>
      <c r="N9280" s="93"/>
      <c r="P9280" s="93"/>
    </row>
    <row r="9281" spans="2:16">
      <c r="B9281" s="93"/>
      <c r="C9281" s="93"/>
      <c r="D9281" s="93"/>
      <c r="F9281" s="93"/>
      <c r="H9281" s="93"/>
      <c r="J9281" s="93"/>
      <c r="L9281" s="93"/>
      <c r="N9281" s="93"/>
      <c r="P9281" s="93"/>
    </row>
    <row r="9282" spans="2:16">
      <c r="B9282" s="93"/>
      <c r="C9282" s="93"/>
      <c r="D9282" s="93"/>
      <c r="F9282" s="93"/>
      <c r="H9282" s="93"/>
      <c r="J9282" s="93"/>
      <c r="L9282" s="93"/>
      <c r="N9282" s="93"/>
      <c r="P9282" s="93"/>
    </row>
    <row r="9283" spans="2:16">
      <c r="B9283" s="93"/>
      <c r="C9283" s="93"/>
      <c r="D9283" s="93"/>
      <c r="F9283" s="93"/>
      <c r="H9283" s="93"/>
      <c r="J9283" s="93"/>
      <c r="L9283" s="93"/>
      <c r="N9283" s="93"/>
      <c r="P9283" s="93"/>
    </row>
    <row r="9284" spans="2:16">
      <c r="B9284" s="93"/>
      <c r="C9284" s="93"/>
      <c r="D9284" s="93"/>
      <c r="F9284" s="93"/>
      <c r="H9284" s="93"/>
      <c r="J9284" s="93"/>
      <c r="L9284" s="93"/>
      <c r="N9284" s="93"/>
      <c r="P9284" s="93"/>
    </row>
    <row r="9285" spans="2:16">
      <c r="B9285" s="93"/>
      <c r="C9285" s="93"/>
      <c r="D9285" s="93"/>
      <c r="F9285" s="93"/>
      <c r="H9285" s="93"/>
      <c r="J9285" s="93"/>
      <c r="L9285" s="93"/>
      <c r="N9285" s="93"/>
      <c r="P9285" s="93"/>
    </row>
    <row r="9286" spans="2:16">
      <c r="B9286" s="93"/>
      <c r="C9286" s="93"/>
      <c r="D9286" s="93"/>
      <c r="F9286" s="93"/>
      <c r="H9286" s="93"/>
      <c r="J9286" s="93"/>
      <c r="L9286" s="93"/>
      <c r="N9286" s="93"/>
      <c r="P9286" s="93"/>
    </row>
    <row r="9287" spans="2:16">
      <c r="B9287" s="93"/>
      <c r="C9287" s="93"/>
      <c r="D9287" s="93"/>
      <c r="F9287" s="93"/>
      <c r="H9287" s="93"/>
      <c r="J9287" s="93"/>
      <c r="L9287" s="93"/>
      <c r="N9287" s="93"/>
      <c r="P9287" s="93"/>
    </row>
    <row r="9288" spans="2:16">
      <c r="B9288" s="93"/>
      <c r="C9288" s="93"/>
      <c r="D9288" s="93"/>
      <c r="F9288" s="93"/>
      <c r="H9288" s="93"/>
      <c r="J9288" s="93"/>
      <c r="L9288" s="93"/>
      <c r="N9288" s="93"/>
      <c r="P9288" s="93"/>
    </row>
    <row r="9289" spans="2:16">
      <c r="B9289" s="93"/>
      <c r="C9289" s="93"/>
      <c r="D9289" s="93"/>
      <c r="F9289" s="93"/>
      <c r="H9289" s="93"/>
      <c r="J9289" s="93"/>
      <c r="L9289" s="93"/>
      <c r="N9289" s="93"/>
      <c r="P9289" s="93"/>
    </row>
    <row r="9290" spans="2:16">
      <c r="B9290" s="93"/>
      <c r="C9290" s="93"/>
      <c r="D9290" s="93"/>
      <c r="F9290" s="93"/>
      <c r="H9290" s="93"/>
      <c r="J9290" s="93"/>
      <c r="L9290" s="93"/>
      <c r="N9290" s="93"/>
      <c r="P9290" s="93"/>
    </row>
    <row r="9291" spans="2:16">
      <c r="B9291" s="93"/>
      <c r="C9291" s="93"/>
      <c r="D9291" s="93"/>
      <c r="F9291" s="93"/>
      <c r="H9291" s="93"/>
      <c r="J9291" s="93"/>
      <c r="L9291" s="93"/>
      <c r="N9291" s="93"/>
      <c r="P9291" s="93"/>
    </row>
    <row r="9292" spans="2:16">
      <c r="B9292" s="93"/>
      <c r="C9292" s="93"/>
      <c r="D9292" s="93"/>
      <c r="F9292" s="93"/>
      <c r="H9292" s="93"/>
      <c r="J9292" s="93"/>
      <c r="L9292" s="93"/>
      <c r="N9292" s="93"/>
      <c r="P9292" s="93"/>
    </row>
    <row r="9293" spans="2:16">
      <c r="B9293" s="93"/>
      <c r="C9293" s="93"/>
      <c r="D9293" s="93"/>
      <c r="F9293" s="93"/>
      <c r="H9293" s="93"/>
      <c r="J9293" s="93"/>
      <c r="L9293" s="93"/>
      <c r="N9293" s="93"/>
      <c r="P9293" s="93"/>
    </row>
    <row r="9294" spans="2:16">
      <c r="B9294" s="93"/>
      <c r="C9294" s="93"/>
      <c r="D9294" s="93"/>
      <c r="F9294" s="93"/>
      <c r="H9294" s="93"/>
      <c r="J9294" s="93"/>
      <c r="L9294" s="93"/>
      <c r="N9294" s="93"/>
      <c r="P9294" s="93"/>
    </row>
    <row r="9295" spans="2:16">
      <c r="B9295" s="93"/>
      <c r="C9295" s="93"/>
      <c r="D9295" s="93"/>
      <c r="F9295" s="93"/>
      <c r="H9295" s="93"/>
      <c r="J9295" s="93"/>
      <c r="L9295" s="93"/>
      <c r="N9295" s="93"/>
      <c r="P9295" s="93"/>
    </row>
    <row r="9296" spans="2:16">
      <c r="B9296" s="93"/>
      <c r="C9296" s="93"/>
      <c r="D9296" s="93"/>
      <c r="F9296" s="93"/>
      <c r="H9296" s="93"/>
      <c r="J9296" s="93"/>
      <c r="L9296" s="93"/>
      <c r="N9296" s="93"/>
      <c r="P9296" s="93"/>
    </row>
    <row r="9297" spans="2:16">
      <c r="B9297" s="93"/>
      <c r="C9297" s="93"/>
      <c r="D9297" s="93"/>
      <c r="F9297" s="93"/>
      <c r="H9297" s="93"/>
      <c r="J9297" s="93"/>
      <c r="L9297" s="93"/>
      <c r="N9297" s="93"/>
      <c r="P9297" s="93"/>
    </row>
    <row r="9298" spans="2:16">
      <c r="B9298" s="93"/>
      <c r="C9298" s="93"/>
      <c r="D9298" s="93"/>
      <c r="F9298" s="93"/>
      <c r="H9298" s="93"/>
      <c r="J9298" s="93"/>
      <c r="L9298" s="93"/>
      <c r="N9298" s="93"/>
      <c r="P9298" s="93"/>
    </row>
    <row r="9299" spans="2:16">
      <c r="B9299" s="93"/>
      <c r="C9299" s="93"/>
      <c r="D9299" s="93"/>
      <c r="F9299" s="93"/>
      <c r="H9299" s="93"/>
      <c r="J9299" s="93"/>
      <c r="L9299" s="93"/>
      <c r="N9299" s="93"/>
      <c r="P9299" s="93"/>
    </row>
    <row r="9300" spans="2:16">
      <c r="B9300" s="93"/>
      <c r="C9300" s="93"/>
      <c r="D9300" s="93"/>
      <c r="F9300" s="93"/>
      <c r="H9300" s="93"/>
      <c r="J9300" s="93"/>
      <c r="L9300" s="93"/>
      <c r="N9300" s="93"/>
      <c r="P9300" s="93"/>
    </row>
    <row r="9301" spans="2:16">
      <c r="B9301" s="93"/>
      <c r="C9301" s="93"/>
      <c r="D9301" s="93"/>
      <c r="F9301" s="93"/>
      <c r="H9301" s="93"/>
      <c r="J9301" s="93"/>
      <c r="L9301" s="93"/>
      <c r="N9301" s="93"/>
      <c r="P9301" s="93"/>
    </row>
    <row r="9302" spans="2:16">
      <c r="B9302" s="93"/>
      <c r="C9302" s="93"/>
      <c r="D9302" s="93"/>
      <c r="F9302" s="93"/>
      <c r="H9302" s="93"/>
      <c r="J9302" s="93"/>
      <c r="L9302" s="93"/>
      <c r="N9302" s="93"/>
      <c r="P9302" s="93"/>
    </row>
    <row r="9303" spans="2:16">
      <c r="B9303" s="93"/>
      <c r="C9303" s="93"/>
      <c r="D9303" s="93"/>
      <c r="F9303" s="93"/>
      <c r="H9303" s="93"/>
      <c r="J9303" s="93"/>
      <c r="L9303" s="93"/>
      <c r="N9303" s="93"/>
      <c r="P9303" s="93"/>
    </row>
    <row r="9304" spans="2:16">
      <c r="B9304" s="93"/>
      <c r="C9304" s="93"/>
      <c r="D9304" s="93"/>
      <c r="F9304" s="93"/>
      <c r="H9304" s="93"/>
      <c r="J9304" s="93"/>
      <c r="L9304" s="93"/>
      <c r="N9304" s="93"/>
      <c r="P9304" s="93"/>
    </row>
    <row r="9305" spans="2:16">
      <c r="B9305" s="93"/>
      <c r="C9305" s="93"/>
      <c r="D9305" s="93"/>
      <c r="F9305" s="93"/>
      <c r="H9305" s="93"/>
      <c r="J9305" s="93"/>
      <c r="L9305" s="93"/>
      <c r="N9305" s="93"/>
      <c r="P9305" s="93"/>
    </row>
    <row r="9306" spans="2:16">
      <c r="B9306" s="93"/>
      <c r="C9306" s="93"/>
      <c r="D9306" s="93"/>
      <c r="F9306" s="93"/>
      <c r="H9306" s="93"/>
      <c r="J9306" s="93"/>
      <c r="L9306" s="93"/>
      <c r="N9306" s="93"/>
      <c r="P9306" s="93"/>
    </row>
    <row r="9307" spans="2:16">
      <c r="B9307" s="93"/>
      <c r="C9307" s="93"/>
      <c r="D9307" s="93"/>
      <c r="F9307" s="93"/>
      <c r="H9307" s="93"/>
      <c r="J9307" s="93"/>
      <c r="L9307" s="93"/>
      <c r="N9307" s="93"/>
      <c r="P9307" s="93"/>
    </row>
    <row r="9308" spans="2:16">
      <c r="B9308" s="93"/>
      <c r="C9308" s="93"/>
      <c r="D9308" s="93"/>
      <c r="F9308" s="93"/>
      <c r="H9308" s="93"/>
      <c r="J9308" s="93"/>
      <c r="L9308" s="93"/>
      <c r="N9308" s="93"/>
      <c r="P9308" s="93"/>
    </row>
    <row r="9309" spans="2:16">
      <c r="B9309" s="93"/>
      <c r="C9309" s="93"/>
      <c r="D9309" s="93"/>
      <c r="F9309" s="93"/>
      <c r="H9309" s="93"/>
      <c r="J9309" s="93"/>
      <c r="L9309" s="93"/>
      <c r="N9309" s="93"/>
      <c r="P9309" s="93"/>
    </row>
    <row r="9310" spans="2:16">
      <c r="B9310" s="93"/>
      <c r="C9310" s="93"/>
      <c r="D9310" s="93"/>
      <c r="F9310" s="93"/>
      <c r="H9310" s="93"/>
      <c r="J9310" s="93"/>
      <c r="L9310" s="93"/>
      <c r="N9310" s="93"/>
      <c r="P9310" s="93"/>
    </row>
    <row r="9311" spans="2:16">
      <c r="B9311" s="93"/>
      <c r="C9311" s="93"/>
      <c r="D9311" s="93"/>
      <c r="F9311" s="93"/>
      <c r="H9311" s="93"/>
      <c r="J9311" s="93"/>
      <c r="L9311" s="93"/>
      <c r="N9311" s="93"/>
      <c r="P9311" s="93"/>
    </row>
    <row r="9312" spans="2:16">
      <c r="B9312" s="93"/>
      <c r="C9312" s="93"/>
      <c r="D9312" s="93"/>
      <c r="F9312" s="93"/>
      <c r="H9312" s="93"/>
      <c r="J9312" s="93"/>
      <c r="L9312" s="93"/>
      <c r="N9312" s="93"/>
      <c r="P9312" s="93"/>
    </row>
    <row r="9313" spans="2:16">
      <c r="B9313" s="93"/>
      <c r="C9313" s="93"/>
      <c r="D9313" s="93"/>
      <c r="F9313" s="93"/>
      <c r="H9313" s="93"/>
      <c r="J9313" s="93"/>
      <c r="L9313" s="93"/>
      <c r="N9313" s="93"/>
      <c r="P9313" s="93"/>
    </row>
    <row r="9314" spans="2:16">
      <c r="B9314" s="93"/>
      <c r="C9314" s="93"/>
      <c r="D9314" s="93"/>
      <c r="F9314" s="93"/>
      <c r="H9314" s="93"/>
      <c r="J9314" s="93"/>
      <c r="L9314" s="93"/>
      <c r="N9314" s="93"/>
      <c r="P9314" s="93"/>
    </row>
    <row r="9315" spans="2:16">
      <c r="B9315" s="93"/>
      <c r="C9315" s="93"/>
      <c r="D9315" s="93"/>
      <c r="F9315" s="93"/>
      <c r="H9315" s="93"/>
      <c r="J9315" s="93"/>
      <c r="L9315" s="93"/>
      <c r="N9315" s="93"/>
      <c r="P9315" s="93"/>
    </row>
    <row r="9316" spans="2:16">
      <c r="B9316" s="93"/>
      <c r="C9316" s="93"/>
      <c r="D9316" s="93"/>
      <c r="F9316" s="93"/>
      <c r="H9316" s="93"/>
      <c r="J9316" s="93"/>
      <c r="L9316" s="93"/>
      <c r="N9316" s="93"/>
      <c r="P9316" s="93"/>
    </row>
    <row r="9317" spans="2:16">
      <c r="B9317" s="93"/>
      <c r="C9317" s="93"/>
      <c r="D9317" s="93"/>
      <c r="F9317" s="93"/>
      <c r="H9317" s="93"/>
      <c r="J9317" s="93"/>
      <c r="L9317" s="93"/>
      <c r="N9317" s="93"/>
      <c r="P9317" s="93"/>
    </row>
    <row r="9318" spans="2:16">
      <c r="B9318" s="93"/>
      <c r="C9318" s="93"/>
      <c r="D9318" s="93"/>
      <c r="F9318" s="93"/>
      <c r="H9318" s="93"/>
      <c r="J9318" s="93"/>
      <c r="L9318" s="93"/>
      <c r="N9318" s="93"/>
      <c r="P9318" s="93"/>
    </row>
    <row r="9319" spans="2:16">
      <c r="B9319" s="93"/>
      <c r="C9319" s="93"/>
      <c r="D9319" s="93"/>
      <c r="F9319" s="93"/>
      <c r="H9319" s="93"/>
      <c r="J9319" s="93"/>
      <c r="L9319" s="93"/>
      <c r="N9319" s="93"/>
      <c r="P9319" s="93"/>
    </row>
    <row r="9320" spans="2:16">
      <c r="B9320" s="93"/>
      <c r="C9320" s="93"/>
      <c r="D9320" s="93"/>
      <c r="F9320" s="93"/>
      <c r="H9320" s="93"/>
      <c r="J9320" s="93"/>
      <c r="L9320" s="93"/>
      <c r="N9320" s="93"/>
      <c r="P9320" s="93"/>
    </row>
    <row r="9321" spans="2:16">
      <c r="B9321" s="93"/>
      <c r="C9321" s="93"/>
      <c r="D9321" s="93"/>
      <c r="F9321" s="93"/>
      <c r="H9321" s="93"/>
      <c r="J9321" s="93"/>
      <c r="L9321" s="93"/>
      <c r="N9321" s="93"/>
      <c r="P9321" s="93"/>
    </row>
    <row r="9322" spans="2:16">
      <c r="B9322" s="93"/>
      <c r="C9322" s="93"/>
      <c r="D9322" s="93"/>
      <c r="F9322" s="93"/>
      <c r="H9322" s="93"/>
      <c r="J9322" s="93"/>
      <c r="L9322" s="93"/>
      <c r="N9322" s="93"/>
      <c r="P9322" s="93"/>
    </row>
    <row r="9323" spans="2:16">
      <c r="B9323" s="93"/>
      <c r="C9323" s="93"/>
      <c r="D9323" s="93"/>
      <c r="F9323" s="93"/>
      <c r="H9323" s="93"/>
      <c r="J9323" s="93"/>
      <c r="L9323" s="93"/>
      <c r="N9323" s="93"/>
      <c r="P9323" s="93"/>
    </row>
    <row r="9324" spans="2:16">
      <c r="B9324" s="93"/>
      <c r="C9324" s="93"/>
      <c r="D9324" s="93"/>
      <c r="F9324" s="93"/>
      <c r="H9324" s="93"/>
      <c r="J9324" s="93"/>
      <c r="L9324" s="93"/>
      <c r="N9324" s="93"/>
      <c r="P9324" s="93"/>
    </row>
    <row r="9325" spans="2:16">
      <c r="B9325" s="93"/>
      <c r="C9325" s="93"/>
      <c r="D9325" s="93"/>
      <c r="F9325" s="93"/>
      <c r="H9325" s="93"/>
      <c r="J9325" s="93"/>
      <c r="L9325" s="93"/>
      <c r="N9325" s="93"/>
      <c r="P9325" s="93"/>
    </row>
    <row r="9326" spans="2:16">
      <c r="B9326" s="93"/>
      <c r="C9326" s="93"/>
      <c r="D9326" s="93"/>
      <c r="F9326" s="93"/>
      <c r="H9326" s="93"/>
      <c r="J9326" s="93"/>
      <c r="L9326" s="93"/>
      <c r="N9326" s="93"/>
      <c r="P9326" s="93"/>
    </row>
    <row r="9327" spans="2:16">
      <c r="B9327" s="93"/>
      <c r="C9327" s="93"/>
      <c r="D9327" s="93"/>
      <c r="F9327" s="93"/>
      <c r="H9327" s="93"/>
      <c r="J9327" s="93"/>
      <c r="L9327" s="93"/>
      <c r="N9327" s="93"/>
      <c r="P9327" s="93"/>
    </row>
    <row r="9328" spans="2:16">
      <c r="B9328" s="93"/>
      <c r="C9328" s="93"/>
      <c r="D9328" s="93"/>
      <c r="F9328" s="93"/>
      <c r="H9328" s="93"/>
      <c r="J9328" s="93"/>
      <c r="L9328" s="93"/>
      <c r="N9328" s="93"/>
      <c r="P9328" s="93"/>
    </row>
    <row r="9329" spans="2:16">
      <c r="B9329" s="93"/>
      <c r="C9329" s="93"/>
      <c r="D9329" s="93"/>
      <c r="F9329" s="93"/>
      <c r="H9329" s="93"/>
      <c r="J9329" s="93"/>
      <c r="L9329" s="93"/>
      <c r="N9329" s="93"/>
      <c r="P9329" s="93"/>
    </row>
    <row r="9330" spans="2:16">
      <c r="B9330" s="93"/>
      <c r="C9330" s="93"/>
      <c r="D9330" s="93"/>
      <c r="F9330" s="93"/>
      <c r="H9330" s="93"/>
      <c r="J9330" s="93"/>
      <c r="L9330" s="93"/>
      <c r="N9330" s="93"/>
      <c r="P9330" s="93"/>
    </row>
    <row r="9331" spans="2:16">
      <c r="B9331" s="93"/>
      <c r="C9331" s="93"/>
      <c r="D9331" s="93"/>
      <c r="F9331" s="93"/>
      <c r="H9331" s="93"/>
      <c r="J9331" s="93"/>
      <c r="L9331" s="93"/>
      <c r="N9331" s="93"/>
      <c r="P9331" s="93"/>
    </row>
    <row r="9332" spans="2:16">
      <c r="B9332" s="93"/>
      <c r="C9332" s="93"/>
      <c r="D9332" s="93"/>
      <c r="F9332" s="93"/>
      <c r="H9332" s="93"/>
      <c r="J9332" s="93"/>
      <c r="L9332" s="93"/>
      <c r="N9332" s="93"/>
      <c r="P9332" s="93"/>
    </row>
    <row r="9333" spans="2:16">
      <c r="B9333" s="93"/>
      <c r="C9333" s="93"/>
      <c r="D9333" s="93"/>
      <c r="F9333" s="93"/>
      <c r="H9333" s="93"/>
      <c r="J9333" s="93"/>
      <c r="L9333" s="93"/>
      <c r="N9333" s="93"/>
      <c r="P9333" s="93"/>
    </row>
    <row r="9334" spans="2:16">
      <c r="B9334" s="93"/>
      <c r="C9334" s="93"/>
      <c r="D9334" s="93"/>
      <c r="F9334" s="93"/>
      <c r="H9334" s="93"/>
      <c r="J9334" s="93"/>
      <c r="L9334" s="93"/>
      <c r="N9334" s="93"/>
      <c r="P9334" s="93"/>
    </row>
    <row r="9335" spans="2:16">
      <c r="B9335" s="93"/>
      <c r="C9335" s="93"/>
      <c r="D9335" s="93"/>
      <c r="F9335" s="93"/>
      <c r="H9335" s="93"/>
      <c r="J9335" s="93"/>
      <c r="L9335" s="93"/>
      <c r="N9335" s="93"/>
      <c r="P9335" s="93"/>
    </row>
    <row r="9336" spans="2:16">
      <c r="B9336" s="93"/>
      <c r="C9336" s="93"/>
      <c r="D9336" s="93"/>
      <c r="F9336" s="93"/>
      <c r="H9336" s="93"/>
      <c r="J9336" s="93"/>
      <c r="L9336" s="93"/>
      <c r="N9336" s="93"/>
      <c r="P9336" s="93"/>
    </row>
    <row r="9337" spans="2:16">
      <c r="B9337" s="93"/>
      <c r="C9337" s="93"/>
      <c r="D9337" s="93"/>
      <c r="F9337" s="93"/>
      <c r="H9337" s="93"/>
      <c r="J9337" s="93"/>
      <c r="L9337" s="93"/>
      <c r="N9337" s="93"/>
      <c r="P9337" s="93"/>
    </row>
    <row r="9338" spans="2:16">
      <c r="B9338" s="93"/>
      <c r="C9338" s="93"/>
      <c r="D9338" s="93"/>
      <c r="F9338" s="93"/>
      <c r="H9338" s="93"/>
      <c r="J9338" s="93"/>
      <c r="L9338" s="93"/>
      <c r="N9338" s="93"/>
      <c r="P9338" s="93"/>
    </row>
    <row r="9339" spans="2:16">
      <c r="B9339" s="93"/>
      <c r="C9339" s="93"/>
      <c r="D9339" s="93"/>
      <c r="F9339" s="93"/>
      <c r="H9339" s="93"/>
      <c r="J9339" s="93"/>
      <c r="L9339" s="93"/>
      <c r="N9339" s="93"/>
      <c r="P9339" s="93"/>
    </row>
    <row r="9340" spans="2:16">
      <c r="B9340" s="93"/>
      <c r="C9340" s="93"/>
      <c r="D9340" s="93"/>
      <c r="F9340" s="93"/>
      <c r="H9340" s="93"/>
      <c r="J9340" s="93"/>
      <c r="L9340" s="93"/>
      <c r="N9340" s="93"/>
      <c r="P9340" s="93"/>
    </row>
    <row r="9341" spans="2:16">
      <c r="B9341" s="93"/>
      <c r="C9341" s="93"/>
      <c r="D9341" s="93"/>
      <c r="F9341" s="93"/>
      <c r="H9341" s="93"/>
      <c r="J9341" s="93"/>
      <c r="L9341" s="93"/>
      <c r="N9341" s="93"/>
      <c r="P9341" s="93"/>
    </row>
    <row r="9342" spans="2:16">
      <c r="B9342" s="93"/>
      <c r="C9342" s="93"/>
      <c r="D9342" s="93"/>
      <c r="F9342" s="93"/>
      <c r="H9342" s="93"/>
      <c r="J9342" s="93"/>
      <c r="L9342" s="93"/>
      <c r="N9342" s="93"/>
      <c r="P9342" s="93"/>
    </row>
    <row r="9343" spans="2:16">
      <c r="B9343" s="93"/>
      <c r="C9343" s="93"/>
      <c r="D9343" s="93"/>
      <c r="F9343" s="93"/>
      <c r="H9343" s="93"/>
      <c r="J9343" s="93"/>
      <c r="L9343" s="93"/>
      <c r="N9343" s="93"/>
      <c r="P9343" s="93"/>
    </row>
    <row r="9344" spans="2:16">
      <c r="B9344" s="93"/>
      <c r="C9344" s="93"/>
      <c r="D9344" s="93"/>
      <c r="F9344" s="93"/>
      <c r="H9344" s="93"/>
      <c r="J9344" s="93"/>
      <c r="L9344" s="93"/>
      <c r="N9344" s="93"/>
      <c r="P9344" s="93"/>
    </row>
    <row r="9345" spans="2:16">
      <c r="B9345" s="93"/>
      <c r="C9345" s="93"/>
      <c r="D9345" s="93"/>
      <c r="F9345" s="93"/>
      <c r="H9345" s="93"/>
      <c r="J9345" s="93"/>
      <c r="L9345" s="93"/>
      <c r="N9345" s="93"/>
      <c r="P9345" s="93"/>
    </row>
    <row r="9346" spans="2:16">
      <c r="B9346" s="93"/>
      <c r="C9346" s="93"/>
      <c r="D9346" s="93"/>
      <c r="F9346" s="93"/>
      <c r="H9346" s="93"/>
      <c r="J9346" s="93"/>
      <c r="L9346" s="93"/>
      <c r="N9346" s="93"/>
      <c r="P9346" s="93"/>
    </row>
    <row r="9347" spans="2:16">
      <c r="B9347" s="93"/>
      <c r="C9347" s="93"/>
      <c r="D9347" s="93"/>
      <c r="F9347" s="93"/>
      <c r="H9347" s="93"/>
      <c r="J9347" s="93"/>
      <c r="L9347" s="93"/>
      <c r="N9347" s="93"/>
      <c r="P9347" s="93"/>
    </row>
    <row r="9348" spans="2:16">
      <c r="B9348" s="93"/>
      <c r="C9348" s="93"/>
      <c r="D9348" s="93"/>
      <c r="F9348" s="93"/>
      <c r="H9348" s="93"/>
      <c r="J9348" s="93"/>
      <c r="L9348" s="93"/>
      <c r="N9348" s="93"/>
      <c r="P9348" s="93"/>
    </row>
    <row r="9349" spans="2:16">
      <c r="B9349" s="93"/>
      <c r="C9349" s="93"/>
      <c r="D9349" s="93"/>
      <c r="F9349" s="93"/>
      <c r="H9349" s="93"/>
      <c r="J9349" s="93"/>
      <c r="L9349" s="93"/>
      <c r="N9349" s="93"/>
      <c r="P9349" s="93"/>
    </row>
    <row r="9350" spans="2:16">
      <c r="B9350" s="93"/>
      <c r="C9350" s="93"/>
      <c r="D9350" s="93"/>
      <c r="F9350" s="93"/>
      <c r="H9350" s="93"/>
      <c r="J9350" s="93"/>
      <c r="L9350" s="93"/>
      <c r="N9350" s="93"/>
      <c r="P9350" s="93"/>
    </row>
    <row r="9351" spans="2:16">
      <c r="B9351" s="93"/>
      <c r="C9351" s="93"/>
      <c r="D9351" s="93"/>
      <c r="F9351" s="93"/>
      <c r="H9351" s="93"/>
      <c r="J9351" s="93"/>
      <c r="L9351" s="93"/>
      <c r="N9351" s="93"/>
      <c r="P9351" s="93"/>
    </row>
    <row r="9352" spans="2:16">
      <c r="B9352" s="93"/>
      <c r="C9352" s="93"/>
      <c r="D9352" s="93"/>
      <c r="F9352" s="93"/>
      <c r="H9352" s="93"/>
      <c r="J9352" s="93"/>
      <c r="L9352" s="93"/>
      <c r="N9352" s="93"/>
      <c r="P9352" s="93"/>
    </row>
    <row r="9353" spans="2:16">
      <c r="B9353" s="93"/>
      <c r="C9353" s="93"/>
      <c r="D9353" s="93"/>
      <c r="F9353" s="93"/>
      <c r="H9353" s="93"/>
      <c r="J9353" s="93"/>
      <c r="L9353" s="93"/>
      <c r="N9353" s="93"/>
      <c r="P9353" s="93"/>
    </row>
    <row r="9354" spans="2:16">
      <c r="B9354" s="93"/>
      <c r="C9354" s="93"/>
      <c r="D9354" s="93"/>
      <c r="F9354" s="93"/>
      <c r="H9354" s="93"/>
      <c r="J9354" s="93"/>
      <c r="L9354" s="93"/>
      <c r="N9354" s="93"/>
      <c r="P9354" s="93"/>
    </row>
    <row r="9355" spans="2:16">
      <c r="B9355" s="93"/>
      <c r="C9355" s="93"/>
      <c r="D9355" s="93"/>
      <c r="F9355" s="93"/>
      <c r="H9355" s="93"/>
      <c r="J9355" s="93"/>
      <c r="L9355" s="93"/>
      <c r="N9355" s="93"/>
      <c r="P9355" s="93"/>
    </row>
    <row r="9356" spans="2:16">
      <c r="B9356" s="93"/>
      <c r="C9356" s="93"/>
      <c r="D9356" s="93"/>
      <c r="F9356" s="93"/>
      <c r="H9356" s="93"/>
      <c r="J9356" s="93"/>
      <c r="L9356" s="93"/>
      <c r="N9356" s="93"/>
      <c r="P9356" s="93"/>
    </row>
    <row r="9357" spans="2:16">
      <c r="B9357" s="93"/>
      <c r="C9357" s="93"/>
      <c r="D9357" s="93"/>
      <c r="F9357" s="93"/>
      <c r="H9357" s="93"/>
      <c r="J9357" s="93"/>
      <c r="L9357" s="93"/>
      <c r="N9357" s="93"/>
      <c r="P9357" s="93"/>
    </row>
    <row r="9358" spans="2:16">
      <c r="B9358" s="93"/>
      <c r="C9358" s="93"/>
      <c r="D9358" s="93"/>
      <c r="F9358" s="93"/>
      <c r="H9358" s="93"/>
      <c r="J9358" s="93"/>
      <c r="L9358" s="93"/>
      <c r="N9358" s="93"/>
      <c r="P9358" s="93"/>
    </row>
    <row r="9359" spans="2:16">
      <c r="B9359" s="93"/>
      <c r="C9359" s="93"/>
      <c r="D9359" s="93"/>
      <c r="F9359" s="93"/>
      <c r="H9359" s="93"/>
      <c r="J9359" s="93"/>
      <c r="L9359" s="93"/>
      <c r="N9359" s="93"/>
      <c r="P9359" s="93"/>
    </row>
    <row r="9360" spans="2:16">
      <c r="B9360" s="93"/>
      <c r="C9360" s="93"/>
      <c r="D9360" s="93"/>
      <c r="F9360" s="93"/>
      <c r="H9360" s="93"/>
      <c r="J9360" s="93"/>
      <c r="L9360" s="93"/>
      <c r="N9360" s="93"/>
      <c r="P9360" s="93"/>
    </row>
    <row r="9361" spans="2:16">
      <c r="B9361" s="93"/>
      <c r="C9361" s="93"/>
      <c r="D9361" s="93"/>
      <c r="F9361" s="93"/>
      <c r="H9361" s="93"/>
      <c r="J9361" s="93"/>
      <c r="L9361" s="93"/>
      <c r="N9361" s="93"/>
      <c r="P9361" s="93"/>
    </row>
    <row r="9362" spans="2:16">
      <c r="B9362" s="93"/>
      <c r="C9362" s="93"/>
      <c r="D9362" s="93"/>
      <c r="F9362" s="93"/>
      <c r="H9362" s="93"/>
      <c r="J9362" s="93"/>
      <c r="L9362" s="93"/>
      <c r="N9362" s="93"/>
      <c r="P9362" s="93"/>
    </row>
    <row r="9363" spans="2:16">
      <c r="B9363" s="93"/>
      <c r="C9363" s="93"/>
      <c r="D9363" s="93"/>
      <c r="F9363" s="93"/>
      <c r="H9363" s="93"/>
      <c r="J9363" s="93"/>
      <c r="L9363" s="93"/>
      <c r="N9363" s="93"/>
      <c r="P9363" s="93"/>
    </row>
    <row r="9364" spans="2:16">
      <c r="B9364" s="93"/>
      <c r="C9364" s="93"/>
      <c r="D9364" s="93"/>
      <c r="F9364" s="93"/>
      <c r="H9364" s="93"/>
      <c r="J9364" s="93"/>
      <c r="L9364" s="93"/>
      <c r="N9364" s="93"/>
      <c r="P9364" s="93"/>
    </row>
    <row r="9365" spans="2:16">
      <c r="B9365" s="93"/>
      <c r="C9365" s="93"/>
      <c r="D9365" s="93"/>
      <c r="F9365" s="93"/>
      <c r="H9365" s="93"/>
      <c r="J9365" s="93"/>
      <c r="L9365" s="93"/>
      <c r="N9365" s="93"/>
      <c r="P9365" s="93"/>
    </row>
    <row r="9366" spans="2:16">
      <c r="B9366" s="93"/>
      <c r="C9366" s="93"/>
      <c r="D9366" s="93"/>
      <c r="F9366" s="93"/>
      <c r="H9366" s="93"/>
      <c r="J9366" s="93"/>
      <c r="L9366" s="93"/>
      <c r="N9366" s="93"/>
      <c r="P9366" s="93"/>
    </row>
    <row r="9367" spans="2:16">
      <c r="B9367" s="93"/>
      <c r="C9367" s="93"/>
      <c r="D9367" s="93"/>
      <c r="F9367" s="93"/>
      <c r="H9367" s="93"/>
      <c r="J9367" s="93"/>
      <c r="L9367" s="93"/>
      <c r="N9367" s="93"/>
      <c r="P9367" s="93"/>
    </row>
    <row r="9368" spans="2:16">
      <c r="B9368" s="93"/>
      <c r="C9368" s="93"/>
      <c r="D9368" s="93"/>
      <c r="F9368" s="93"/>
      <c r="H9368" s="93"/>
      <c r="J9368" s="93"/>
      <c r="L9368" s="93"/>
      <c r="N9368" s="93"/>
      <c r="P9368" s="93"/>
    </row>
    <row r="9369" spans="2:16">
      <c r="B9369" s="93"/>
      <c r="C9369" s="93"/>
      <c r="D9369" s="93"/>
      <c r="F9369" s="93"/>
      <c r="H9369" s="93"/>
      <c r="J9369" s="93"/>
      <c r="L9369" s="93"/>
      <c r="N9369" s="93"/>
      <c r="P9369" s="93"/>
    </row>
    <row r="9370" spans="2:16">
      <c r="B9370" s="93"/>
      <c r="C9370" s="93"/>
      <c r="D9370" s="93"/>
      <c r="F9370" s="93"/>
      <c r="H9370" s="93"/>
      <c r="J9370" s="93"/>
      <c r="L9370" s="93"/>
      <c r="N9370" s="93"/>
      <c r="P9370" s="93"/>
    </row>
    <row r="9371" spans="2:16">
      <c r="B9371" s="93"/>
      <c r="C9371" s="93"/>
      <c r="D9371" s="93"/>
      <c r="F9371" s="93"/>
      <c r="H9371" s="93"/>
      <c r="J9371" s="93"/>
      <c r="L9371" s="93"/>
      <c r="N9371" s="93"/>
      <c r="P9371" s="93"/>
    </row>
    <row r="9372" spans="2:16">
      <c r="B9372" s="93"/>
      <c r="C9372" s="93"/>
      <c r="D9372" s="93"/>
      <c r="F9372" s="93"/>
      <c r="H9372" s="93"/>
      <c r="J9372" s="93"/>
      <c r="L9372" s="93"/>
      <c r="N9372" s="93"/>
      <c r="P9372" s="93"/>
    </row>
    <row r="9373" spans="2:16">
      <c r="B9373" s="93"/>
      <c r="C9373" s="93"/>
      <c r="D9373" s="93"/>
      <c r="F9373" s="93"/>
      <c r="H9373" s="93"/>
      <c r="J9373" s="93"/>
      <c r="L9373" s="93"/>
      <c r="N9373" s="93"/>
      <c r="P9373" s="93"/>
    </row>
    <row r="9374" spans="2:16">
      <c r="B9374" s="93"/>
      <c r="C9374" s="93"/>
      <c r="D9374" s="93"/>
      <c r="F9374" s="93"/>
      <c r="H9374" s="93"/>
      <c r="J9374" s="93"/>
      <c r="L9374" s="93"/>
      <c r="N9374" s="93"/>
      <c r="P9374" s="93"/>
    </row>
    <row r="9375" spans="2:16">
      <c r="B9375" s="93"/>
      <c r="C9375" s="93"/>
      <c r="D9375" s="93"/>
      <c r="F9375" s="93"/>
      <c r="H9375" s="93"/>
      <c r="J9375" s="93"/>
      <c r="L9375" s="93"/>
      <c r="N9375" s="93"/>
      <c r="P9375" s="93"/>
    </row>
    <row r="9376" spans="2:16">
      <c r="B9376" s="93"/>
      <c r="C9376" s="93"/>
      <c r="D9376" s="93"/>
      <c r="F9376" s="93"/>
      <c r="H9376" s="93"/>
      <c r="J9376" s="93"/>
      <c r="L9376" s="93"/>
      <c r="N9376" s="93"/>
      <c r="P9376" s="93"/>
    </row>
    <row r="9377" spans="2:16">
      <c r="B9377" s="93"/>
      <c r="C9377" s="93"/>
      <c r="D9377" s="93"/>
      <c r="F9377" s="93"/>
      <c r="H9377" s="93"/>
      <c r="J9377" s="93"/>
      <c r="L9377" s="93"/>
      <c r="N9377" s="93"/>
      <c r="P9377" s="93"/>
    </row>
    <row r="9378" spans="2:16">
      <c r="B9378" s="93"/>
      <c r="C9378" s="93"/>
      <c r="D9378" s="93"/>
      <c r="F9378" s="93"/>
      <c r="H9378" s="93"/>
      <c r="J9378" s="93"/>
      <c r="L9378" s="93"/>
      <c r="N9378" s="93"/>
      <c r="P9378" s="93"/>
    </row>
    <row r="9379" spans="2:16">
      <c r="B9379" s="93"/>
      <c r="C9379" s="93"/>
      <c r="D9379" s="93"/>
      <c r="F9379" s="93"/>
      <c r="H9379" s="93"/>
      <c r="J9379" s="93"/>
      <c r="L9379" s="93"/>
      <c r="N9379" s="93"/>
      <c r="P9379" s="93"/>
    </row>
    <row r="9380" spans="2:16">
      <c r="B9380" s="93"/>
      <c r="C9380" s="93"/>
      <c r="D9380" s="93"/>
      <c r="F9380" s="93"/>
      <c r="H9380" s="93"/>
      <c r="J9380" s="93"/>
      <c r="L9380" s="93"/>
      <c r="N9380" s="93"/>
      <c r="P9380" s="93"/>
    </row>
    <row r="9381" spans="2:16">
      <c r="B9381" s="93"/>
      <c r="C9381" s="93"/>
      <c r="D9381" s="93"/>
      <c r="F9381" s="93"/>
      <c r="H9381" s="93"/>
      <c r="J9381" s="93"/>
      <c r="L9381" s="93"/>
      <c r="N9381" s="93"/>
      <c r="P9381" s="93"/>
    </row>
    <row r="9382" spans="2:16">
      <c r="B9382" s="93"/>
      <c r="C9382" s="93"/>
      <c r="D9382" s="93"/>
      <c r="F9382" s="93"/>
      <c r="H9382" s="93"/>
      <c r="J9382" s="93"/>
      <c r="L9382" s="93"/>
      <c r="N9382" s="93"/>
      <c r="P9382" s="93"/>
    </row>
    <row r="9383" spans="2:16">
      <c r="B9383" s="93"/>
      <c r="C9383" s="93"/>
      <c r="D9383" s="93"/>
      <c r="F9383" s="93"/>
      <c r="H9383" s="93"/>
      <c r="J9383" s="93"/>
      <c r="L9383" s="93"/>
      <c r="N9383" s="93"/>
      <c r="P9383" s="93"/>
    </row>
    <row r="9384" spans="2:16">
      <c r="B9384" s="93"/>
      <c r="C9384" s="93"/>
      <c r="D9384" s="93"/>
      <c r="F9384" s="93"/>
      <c r="H9384" s="93"/>
      <c r="J9384" s="93"/>
      <c r="L9384" s="93"/>
      <c r="N9384" s="93"/>
      <c r="P9384" s="93"/>
    </row>
    <row r="9385" spans="2:16">
      <c r="B9385" s="93"/>
      <c r="C9385" s="93"/>
      <c r="D9385" s="93"/>
      <c r="F9385" s="93"/>
      <c r="H9385" s="93"/>
      <c r="J9385" s="93"/>
      <c r="L9385" s="93"/>
      <c r="N9385" s="93"/>
      <c r="P9385" s="93"/>
    </row>
    <row r="9386" spans="2:16">
      <c r="B9386" s="93"/>
      <c r="C9386" s="93"/>
      <c r="D9386" s="93"/>
      <c r="F9386" s="93"/>
      <c r="H9386" s="93"/>
      <c r="J9386" s="93"/>
      <c r="L9386" s="93"/>
      <c r="N9386" s="93"/>
      <c r="P9386" s="93"/>
    </row>
    <row r="9387" spans="2:16">
      <c r="B9387" s="93"/>
      <c r="C9387" s="93"/>
      <c r="D9387" s="93"/>
      <c r="F9387" s="93"/>
      <c r="H9387" s="93"/>
      <c r="J9387" s="93"/>
      <c r="L9387" s="93"/>
      <c r="N9387" s="93"/>
      <c r="P9387" s="93"/>
    </row>
    <row r="9388" spans="2:16">
      <c r="B9388" s="93"/>
      <c r="C9388" s="93"/>
      <c r="D9388" s="93"/>
      <c r="F9388" s="93"/>
      <c r="H9388" s="93"/>
      <c r="J9388" s="93"/>
      <c r="L9388" s="93"/>
      <c r="N9388" s="93"/>
      <c r="P9388" s="93"/>
    </row>
    <row r="9389" spans="2:16">
      <c r="B9389" s="93"/>
      <c r="C9389" s="93"/>
      <c r="D9389" s="93"/>
      <c r="F9389" s="93"/>
      <c r="H9389" s="93"/>
      <c r="J9389" s="93"/>
      <c r="L9389" s="93"/>
      <c r="N9389" s="93"/>
      <c r="P9389" s="93"/>
    </row>
    <row r="9390" spans="2:16">
      <c r="B9390" s="93"/>
      <c r="C9390" s="93"/>
      <c r="D9390" s="93"/>
      <c r="F9390" s="93"/>
      <c r="H9390" s="93"/>
      <c r="J9390" s="93"/>
      <c r="L9390" s="93"/>
      <c r="N9390" s="93"/>
      <c r="P9390" s="93"/>
    </row>
    <row r="9391" spans="2:16">
      <c r="B9391" s="93"/>
      <c r="C9391" s="93"/>
      <c r="D9391" s="93"/>
      <c r="F9391" s="93"/>
      <c r="H9391" s="93"/>
      <c r="J9391" s="93"/>
      <c r="L9391" s="93"/>
      <c r="N9391" s="93"/>
      <c r="P9391" s="93"/>
    </row>
    <row r="9392" spans="2:16">
      <c r="B9392" s="93"/>
      <c r="C9392" s="93"/>
      <c r="D9392" s="93"/>
      <c r="F9392" s="93"/>
      <c r="H9392" s="93"/>
      <c r="J9392" s="93"/>
      <c r="L9392" s="93"/>
      <c r="N9392" s="93"/>
      <c r="P9392" s="93"/>
    </row>
    <row r="9393" spans="2:16">
      <c r="B9393" s="93"/>
      <c r="C9393" s="93"/>
      <c r="D9393" s="93"/>
      <c r="F9393" s="93"/>
      <c r="H9393" s="93"/>
      <c r="J9393" s="93"/>
      <c r="L9393" s="93"/>
      <c r="N9393" s="93"/>
      <c r="P9393" s="93"/>
    </row>
    <row r="9394" spans="2:16">
      <c r="B9394" s="93"/>
      <c r="C9394" s="93"/>
      <c r="D9394" s="93"/>
      <c r="F9394" s="93"/>
      <c r="H9394" s="93"/>
      <c r="J9394" s="93"/>
      <c r="L9394" s="93"/>
      <c r="N9394" s="93"/>
      <c r="P9394" s="93"/>
    </row>
    <row r="9395" spans="2:16">
      <c r="B9395" s="93"/>
      <c r="C9395" s="93"/>
      <c r="D9395" s="93"/>
      <c r="F9395" s="93"/>
      <c r="H9395" s="93"/>
      <c r="J9395" s="93"/>
      <c r="L9395" s="93"/>
      <c r="N9395" s="93"/>
      <c r="P9395" s="93"/>
    </row>
    <row r="9396" spans="2:16">
      <c r="B9396" s="93"/>
      <c r="C9396" s="93"/>
      <c r="D9396" s="93"/>
      <c r="F9396" s="93"/>
      <c r="H9396" s="93"/>
      <c r="J9396" s="93"/>
      <c r="L9396" s="93"/>
      <c r="N9396" s="93"/>
      <c r="P9396" s="93"/>
    </row>
    <row r="9397" spans="2:16">
      <c r="B9397" s="93"/>
      <c r="C9397" s="93"/>
      <c r="D9397" s="93"/>
      <c r="F9397" s="93"/>
      <c r="H9397" s="93"/>
      <c r="J9397" s="93"/>
      <c r="L9397" s="93"/>
      <c r="N9397" s="93"/>
      <c r="P9397" s="93"/>
    </row>
    <row r="9398" spans="2:16">
      <c r="B9398" s="93"/>
      <c r="C9398" s="93"/>
      <c r="D9398" s="93"/>
      <c r="F9398" s="93"/>
      <c r="H9398" s="93"/>
      <c r="J9398" s="93"/>
      <c r="L9398" s="93"/>
      <c r="N9398" s="93"/>
      <c r="P9398" s="93"/>
    </row>
    <row r="9399" spans="2:16">
      <c r="B9399" s="93"/>
      <c r="C9399" s="93"/>
      <c r="D9399" s="93"/>
      <c r="F9399" s="93"/>
      <c r="H9399" s="93"/>
      <c r="J9399" s="93"/>
      <c r="L9399" s="93"/>
      <c r="N9399" s="93"/>
      <c r="P9399" s="93"/>
    </row>
    <row r="9400" spans="2:16">
      <c r="B9400" s="93"/>
      <c r="C9400" s="93"/>
      <c r="D9400" s="93"/>
      <c r="F9400" s="93"/>
      <c r="H9400" s="93"/>
      <c r="J9400" s="93"/>
      <c r="L9400" s="93"/>
      <c r="N9400" s="93"/>
      <c r="P9400" s="93"/>
    </row>
    <row r="9401" spans="2:16">
      <c r="B9401" s="93"/>
      <c r="C9401" s="93"/>
      <c r="D9401" s="93"/>
      <c r="F9401" s="93"/>
      <c r="H9401" s="93"/>
      <c r="J9401" s="93"/>
      <c r="L9401" s="93"/>
      <c r="N9401" s="93"/>
      <c r="P9401" s="93"/>
    </row>
    <row r="9402" spans="2:16">
      <c r="B9402" s="93"/>
      <c r="C9402" s="93"/>
      <c r="D9402" s="93"/>
      <c r="F9402" s="93"/>
      <c r="H9402" s="93"/>
      <c r="J9402" s="93"/>
      <c r="L9402" s="93"/>
      <c r="N9402" s="93"/>
      <c r="P9402" s="93"/>
    </row>
    <row r="9403" spans="2:16">
      <c r="B9403" s="93"/>
      <c r="C9403" s="93"/>
      <c r="D9403" s="93"/>
      <c r="F9403" s="93"/>
      <c r="H9403" s="93"/>
      <c r="J9403" s="93"/>
      <c r="L9403" s="93"/>
      <c r="N9403" s="93"/>
      <c r="P9403" s="93"/>
    </row>
    <row r="9404" spans="2:16">
      <c r="B9404" s="93"/>
      <c r="C9404" s="93"/>
      <c r="D9404" s="93"/>
      <c r="F9404" s="93"/>
      <c r="H9404" s="93"/>
      <c r="J9404" s="93"/>
      <c r="L9404" s="93"/>
      <c r="N9404" s="93"/>
      <c r="P9404" s="93"/>
    </row>
    <row r="9405" spans="2:16">
      <c r="B9405" s="93"/>
      <c r="C9405" s="93"/>
      <c r="D9405" s="93"/>
      <c r="F9405" s="93"/>
      <c r="H9405" s="93"/>
      <c r="J9405" s="93"/>
      <c r="L9405" s="93"/>
      <c r="N9405" s="93"/>
      <c r="P9405" s="93"/>
    </row>
    <row r="9406" spans="2:16">
      <c r="B9406" s="93"/>
      <c r="C9406" s="93"/>
      <c r="D9406" s="93"/>
      <c r="F9406" s="93"/>
      <c r="H9406" s="93"/>
      <c r="J9406" s="93"/>
      <c r="L9406" s="93"/>
      <c r="N9406" s="93"/>
      <c r="P9406" s="93"/>
    </row>
    <row r="9407" spans="2:16">
      <c r="B9407" s="93"/>
      <c r="C9407" s="93"/>
      <c r="D9407" s="93"/>
      <c r="F9407" s="93"/>
      <c r="H9407" s="93"/>
      <c r="J9407" s="93"/>
      <c r="L9407" s="93"/>
      <c r="N9407" s="93"/>
      <c r="P9407" s="93"/>
    </row>
    <row r="9408" spans="2:16">
      <c r="B9408" s="93"/>
      <c r="C9408" s="93"/>
      <c r="D9408" s="93"/>
      <c r="F9408" s="93"/>
      <c r="H9408" s="93"/>
      <c r="J9408" s="93"/>
      <c r="L9408" s="93"/>
      <c r="N9408" s="93"/>
      <c r="P9408" s="93"/>
    </row>
    <row r="9409" spans="2:16">
      <c r="B9409" s="93"/>
      <c r="C9409" s="93"/>
      <c r="D9409" s="93"/>
      <c r="F9409" s="93"/>
      <c r="H9409" s="93"/>
      <c r="J9409" s="93"/>
      <c r="L9409" s="93"/>
      <c r="N9409" s="93"/>
      <c r="P9409" s="93"/>
    </row>
    <row r="9410" spans="2:16">
      <c r="B9410" s="93"/>
      <c r="C9410" s="93"/>
      <c r="D9410" s="93"/>
      <c r="F9410" s="93"/>
      <c r="H9410" s="93"/>
      <c r="J9410" s="93"/>
      <c r="L9410" s="93"/>
      <c r="N9410" s="93"/>
      <c r="P9410" s="93"/>
    </row>
    <row r="9411" spans="2:16">
      <c r="B9411" s="93"/>
      <c r="C9411" s="93"/>
      <c r="D9411" s="93"/>
      <c r="F9411" s="93"/>
      <c r="H9411" s="93"/>
      <c r="J9411" s="93"/>
      <c r="L9411" s="93"/>
      <c r="N9411" s="93"/>
      <c r="P9411" s="93"/>
    </row>
    <row r="9412" spans="2:16">
      <c r="B9412" s="93"/>
      <c r="C9412" s="93"/>
      <c r="D9412" s="93"/>
      <c r="F9412" s="93"/>
      <c r="H9412" s="93"/>
      <c r="J9412" s="93"/>
      <c r="L9412" s="93"/>
      <c r="N9412" s="93"/>
      <c r="P9412" s="93"/>
    </row>
    <row r="9413" spans="2:16">
      <c r="B9413" s="93"/>
      <c r="C9413" s="93"/>
      <c r="D9413" s="93"/>
      <c r="F9413" s="93"/>
      <c r="H9413" s="93"/>
      <c r="J9413" s="93"/>
      <c r="L9413" s="93"/>
      <c r="N9413" s="93"/>
      <c r="P9413" s="93"/>
    </row>
    <row r="9414" spans="2:16">
      <c r="B9414" s="93"/>
      <c r="C9414" s="93"/>
      <c r="D9414" s="93"/>
      <c r="F9414" s="93"/>
      <c r="H9414" s="93"/>
      <c r="J9414" s="93"/>
      <c r="L9414" s="93"/>
      <c r="N9414" s="93"/>
      <c r="P9414" s="93"/>
    </row>
    <row r="9415" spans="2:16">
      <c r="B9415" s="93"/>
      <c r="C9415" s="93"/>
      <c r="D9415" s="93"/>
      <c r="F9415" s="93"/>
      <c r="H9415" s="93"/>
      <c r="J9415" s="93"/>
      <c r="L9415" s="93"/>
      <c r="N9415" s="93"/>
      <c r="P9415" s="93"/>
    </row>
    <row r="9416" spans="2:16">
      <c r="B9416" s="93"/>
      <c r="C9416" s="93"/>
      <c r="D9416" s="93"/>
      <c r="F9416" s="93"/>
      <c r="H9416" s="93"/>
      <c r="J9416" s="93"/>
      <c r="L9416" s="93"/>
      <c r="N9416" s="93"/>
      <c r="P9416" s="93"/>
    </row>
    <row r="9417" spans="2:16">
      <c r="B9417" s="93"/>
      <c r="C9417" s="93"/>
      <c r="D9417" s="93"/>
      <c r="F9417" s="93"/>
      <c r="H9417" s="93"/>
      <c r="J9417" s="93"/>
      <c r="L9417" s="93"/>
      <c r="N9417" s="93"/>
      <c r="P9417" s="93"/>
    </row>
    <row r="9418" spans="2:16">
      <c r="B9418" s="93"/>
      <c r="C9418" s="93"/>
      <c r="D9418" s="93"/>
      <c r="F9418" s="93"/>
      <c r="H9418" s="93"/>
      <c r="J9418" s="93"/>
      <c r="L9418" s="93"/>
      <c r="N9418" s="93"/>
      <c r="P9418" s="93"/>
    </row>
    <row r="9419" spans="2:16">
      <c r="B9419" s="93"/>
      <c r="C9419" s="93"/>
      <c r="D9419" s="93"/>
      <c r="F9419" s="93"/>
      <c r="H9419" s="93"/>
      <c r="J9419" s="93"/>
      <c r="L9419" s="93"/>
      <c r="N9419" s="93"/>
      <c r="P9419" s="93"/>
    </row>
    <row r="9420" spans="2:16">
      <c r="B9420" s="93"/>
      <c r="C9420" s="93"/>
      <c r="D9420" s="93"/>
      <c r="F9420" s="93"/>
      <c r="H9420" s="93"/>
      <c r="J9420" s="93"/>
      <c r="L9420" s="93"/>
      <c r="N9420" s="93"/>
      <c r="P9420" s="93"/>
    </row>
    <row r="9421" spans="2:16">
      <c r="B9421" s="93"/>
      <c r="C9421" s="93"/>
      <c r="D9421" s="93"/>
      <c r="F9421" s="93"/>
      <c r="H9421" s="93"/>
      <c r="J9421" s="93"/>
      <c r="L9421" s="93"/>
      <c r="N9421" s="93"/>
      <c r="P9421" s="93"/>
    </row>
    <row r="9422" spans="2:16">
      <c r="B9422" s="93"/>
      <c r="C9422" s="93"/>
      <c r="D9422" s="93"/>
      <c r="F9422" s="93"/>
      <c r="H9422" s="93"/>
      <c r="J9422" s="93"/>
      <c r="L9422" s="93"/>
      <c r="N9422" s="93"/>
      <c r="P9422" s="93"/>
    </row>
    <row r="9423" spans="2:16">
      <c r="B9423" s="93"/>
      <c r="C9423" s="93"/>
      <c r="D9423" s="93"/>
      <c r="F9423" s="93"/>
      <c r="H9423" s="93"/>
      <c r="J9423" s="93"/>
      <c r="L9423" s="93"/>
      <c r="N9423" s="93"/>
      <c r="P9423" s="93"/>
    </row>
    <row r="9424" spans="2:16">
      <c r="B9424" s="93"/>
      <c r="C9424" s="93"/>
      <c r="D9424" s="93"/>
      <c r="F9424" s="93"/>
      <c r="H9424" s="93"/>
      <c r="J9424" s="93"/>
      <c r="L9424" s="93"/>
      <c r="N9424" s="93"/>
      <c r="P9424" s="93"/>
    </row>
    <row r="9425" spans="2:16">
      <c r="B9425" s="93"/>
      <c r="C9425" s="93"/>
      <c r="D9425" s="93"/>
      <c r="F9425" s="93"/>
      <c r="H9425" s="93"/>
      <c r="J9425" s="93"/>
      <c r="L9425" s="93"/>
      <c r="N9425" s="93"/>
      <c r="P9425" s="93"/>
    </row>
    <row r="9426" spans="2:16">
      <c r="B9426" s="93"/>
      <c r="C9426" s="93"/>
      <c r="D9426" s="93"/>
      <c r="F9426" s="93"/>
      <c r="H9426" s="93"/>
      <c r="J9426" s="93"/>
      <c r="L9426" s="93"/>
      <c r="N9426" s="93"/>
      <c r="P9426" s="93"/>
    </row>
    <row r="9427" spans="2:16">
      <c r="B9427" s="93"/>
      <c r="C9427" s="93"/>
      <c r="D9427" s="93"/>
      <c r="F9427" s="93"/>
      <c r="H9427" s="93"/>
      <c r="J9427" s="93"/>
      <c r="L9427" s="93"/>
      <c r="N9427" s="93"/>
      <c r="P9427" s="93"/>
    </row>
    <row r="9428" spans="2:16">
      <c r="B9428" s="93"/>
      <c r="C9428" s="93"/>
      <c r="D9428" s="93"/>
      <c r="F9428" s="93"/>
      <c r="H9428" s="93"/>
      <c r="J9428" s="93"/>
      <c r="L9428" s="93"/>
      <c r="N9428" s="93"/>
      <c r="P9428" s="93"/>
    </row>
    <row r="9429" spans="2:16">
      <c r="B9429" s="93"/>
      <c r="C9429" s="93"/>
      <c r="D9429" s="93"/>
      <c r="F9429" s="93"/>
      <c r="H9429" s="93"/>
      <c r="J9429" s="93"/>
      <c r="L9429" s="93"/>
      <c r="N9429" s="93"/>
      <c r="P9429" s="93"/>
    </row>
    <row r="9430" spans="2:16">
      <c r="B9430" s="93"/>
      <c r="C9430" s="93"/>
      <c r="D9430" s="93"/>
      <c r="F9430" s="93"/>
      <c r="H9430" s="93"/>
      <c r="J9430" s="93"/>
      <c r="L9430" s="93"/>
      <c r="N9430" s="93"/>
      <c r="P9430" s="93"/>
    </row>
    <row r="9431" spans="2:16">
      <c r="B9431" s="93"/>
      <c r="C9431" s="93"/>
      <c r="D9431" s="93"/>
      <c r="F9431" s="93"/>
      <c r="H9431" s="93"/>
      <c r="J9431" s="93"/>
      <c r="L9431" s="93"/>
      <c r="N9431" s="93"/>
      <c r="P9431" s="93"/>
    </row>
    <row r="9432" spans="2:16">
      <c r="B9432" s="93"/>
      <c r="C9432" s="93"/>
      <c r="D9432" s="93"/>
      <c r="F9432" s="93"/>
      <c r="H9432" s="93"/>
      <c r="J9432" s="93"/>
      <c r="L9432" s="93"/>
      <c r="N9432" s="93"/>
      <c r="P9432" s="93"/>
    </row>
    <row r="9433" spans="2:16">
      <c r="B9433" s="93"/>
      <c r="C9433" s="93"/>
      <c r="D9433" s="93"/>
      <c r="F9433" s="93"/>
      <c r="H9433" s="93"/>
      <c r="J9433" s="93"/>
      <c r="L9433" s="93"/>
      <c r="N9433" s="93"/>
      <c r="P9433" s="93"/>
    </row>
    <row r="9434" spans="2:16">
      <c r="B9434" s="93"/>
      <c r="C9434" s="93"/>
      <c r="D9434" s="93"/>
      <c r="F9434" s="93"/>
      <c r="H9434" s="93"/>
      <c r="J9434" s="93"/>
      <c r="L9434" s="93"/>
      <c r="N9434" s="93"/>
      <c r="P9434" s="93"/>
    </row>
    <row r="9435" spans="2:16">
      <c r="B9435" s="93"/>
      <c r="C9435" s="93"/>
      <c r="D9435" s="93"/>
      <c r="F9435" s="93"/>
      <c r="H9435" s="93"/>
      <c r="J9435" s="93"/>
      <c r="L9435" s="93"/>
      <c r="N9435" s="93"/>
      <c r="P9435" s="93"/>
    </row>
    <row r="9436" spans="2:16">
      <c r="B9436" s="93"/>
      <c r="C9436" s="93"/>
      <c r="D9436" s="93"/>
      <c r="F9436" s="93"/>
      <c r="H9436" s="93"/>
      <c r="J9436" s="93"/>
      <c r="L9436" s="93"/>
      <c r="N9436" s="93"/>
      <c r="P9436" s="93"/>
    </row>
    <row r="9437" spans="2:16">
      <c r="B9437" s="93"/>
      <c r="C9437" s="93"/>
      <c r="D9437" s="93"/>
      <c r="F9437" s="93"/>
      <c r="H9437" s="93"/>
      <c r="J9437" s="93"/>
      <c r="L9437" s="93"/>
      <c r="N9437" s="93"/>
      <c r="P9437" s="93"/>
    </row>
    <row r="9438" spans="2:16">
      <c r="B9438" s="93"/>
      <c r="C9438" s="93"/>
      <c r="D9438" s="93"/>
      <c r="F9438" s="93"/>
      <c r="H9438" s="93"/>
      <c r="J9438" s="93"/>
      <c r="L9438" s="93"/>
      <c r="N9438" s="93"/>
      <c r="P9438" s="93"/>
    </row>
    <row r="9439" spans="2:16">
      <c r="B9439" s="93"/>
      <c r="C9439" s="93"/>
      <c r="D9439" s="93"/>
      <c r="F9439" s="93"/>
      <c r="H9439" s="93"/>
      <c r="J9439" s="93"/>
      <c r="L9439" s="93"/>
      <c r="N9439" s="93"/>
      <c r="P9439" s="93"/>
    </row>
    <row r="9440" spans="2:16">
      <c r="B9440" s="93"/>
      <c r="C9440" s="93"/>
      <c r="D9440" s="93"/>
      <c r="F9440" s="93"/>
      <c r="H9440" s="93"/>
      <c r="J9440" s="93"/>
      <c r="L9440" s="93"/>
      <c r="N9440" s="93"/>
      <c r="P9440" s="93"/>
    </row>
    <row r="9441" spans="2:16">
      <c r="B9441" s="93"/>
      <c r="C9441" s="93"/>
      <c r="D9441" s="93"/>
      <c r="F9441" s="93"/>
      <c r="H9441" s="93"/>
      <c r="J9441" s="93"/>
      <c r="L9441" s="93"/>
      <c r="N9441" s="93"/>
      <c r="P9441" s="93"/>
    </row>
    <row r="9442" spans="2:16">
      <c r="B9442" s="93"/>
      <c r="C9442" s="93"/>
      <c r="D9442" s="93"/>
      <c r="F9442" s="93"/>
      <c r="H9442" s="93"/>
      <c r="J9442" s="93"/>
      <c r="L9442" s="93"/>
      <c r="N9442" s="93"/>
      <c r="P9442" s="93"/>
    </row>
    <row r="9443" spans="2:16">
      <c r="B9443" s="93"/>
      <c r="C9443" s="93"/>
      <c r="D9443" s="93"/>
      <c r="F9443" s="93"/>
      <c r="H9443" s="93"/>
      <c r="J9443" s="93"/>
      <c r="L9443" s="93"/>
      <c r="N9443" s="93"/>
      <c r="P9443" s="93"/>
    </row>
    <row r="9444" spans="2:16">
      <c r="B9444" s="93"/>
      <c r="C9444" s="93"/>
      <c r="D9444" s="93"/>
      <c r="F9444" s="93"/>
      <c r="H9444" s="93"/>
      <c r="J9444" s="93"/>
      <c r="L9444" s="93"/>
      <c r="N9444" s="93"/>
      <c r="P9444" s="93"/>
    </row>
    <row r="9445" spans="2:16">
      <c r="B9445" s="93"/>
      <c r="C9445" s="93"/>
      <c r="D9445" s="93"/>
      <c r="F9445" s="93"/>
      <c r="H9445" s="93"/>
      <c r="J9445" s="93"/>
      <c r="L9445" s="93"/>
      <c r="N9445" s="93"/>
      <c r="P9445" s="93"/>
    </row>
    <row r="9446" spans="2:16">
      <c r="B9446" s="93"/>
      <c r="C9446" s="93"/>
      <c r="D9446" s="93"/>
      <c r="F9446" s="93"/>
      <c r="H9446" s="93"/>
      <c r="J9446" s="93"/>
      <c r="L9446" s="93"/>
      <c r="N9446" s="93"/>
      <c r="P9446" s="93"/>
    </row>
    <row r="9447" spans="2:16">
      <c r="B9447" s="93"/>
      <c r="C9447" s="93"/>
      <c r="D9447" s="93"/>
      <c r="F9447" s="93"/>
      <c r="H9447" s="93"/>
      <c r="J9447" s="93"/>
      <c r="L9447" s="93"/>
      <c r="N9447" s="93"/>
      <c r="P9447" s="93"/>
    </row>
    <row r="9448" spans="2:16">
      <c r="B9448" s="93"/>
      <c r="C9448" s="93"/>
      <c r="D9448" s="93"/>
      <c r="F9448" s="93"/>
      <c r="H9448" s="93"/>
      <c r="J9448" s="93"/>
      <c r="L9448" s="93"/>
      <c r="N9448" s="93"/>
      <c r="P9448" s="93"/>
    </row>
    <row r="9449" spans="2:16">
      <c r="B9449" s="93"/>
      <c r="C9449" s="93"/>
      <c r="D9449" s="93"/>
      <c r="F9449" s="93"/>
      <c r="H9449" s="93"/>
      <c r="J9449" s="93"/>
      <c r="L9449" s="93"/>
      <c r="N9449" s="93"/>
      <c r="P9449" s="93"/>
    </row>
    <row r="9450" spans="2:16">
      <c r="B9450" s="93"/>
      <c r="C9450" s="93"/>
      <c r="D9450" s="93"/>
      <c r="F9450" s="93"/>
      <c r="H9450" s="93"/>
      <c r="J9450" s="93"/>
      <c r="L9450" s="93"/>
      <c r="N9450" s="93"/>
      <c r="P9450" s="93"/>
    </row>
    <row r="9451" spans="2:16">
      <c r="B9451" s="93"/>
      <c r="C9451" s="93"/>
      <c r="D9451" s="93"/>
      <c r="F9451" s="93"/>
      <c r="H9451" s="93"/>
      <c r="J9451" s="93"/>
      <c r="L9451" s="93"/>
      <c r="N9451" s="93"/>
      <c r="P9451" s="93"/>
    </row>
    <row r="9452" spans="2:16">
      <c r="B9452" s="93"/>
      <c r="C9452" s="93"/>
      <c r="D9452" s="93"/>
      <c r="F9452" s="93"/>
      <c r="H9452" s="93"/>
      <c r="J9452" s="93"/>
      <c r="L9452" s="93"/>
      <c r="N9452" s="93"/>
      <c r="P9452" s="93"/>
    </row>
    <row r="9453" spans="2:16">
      <c r="B9453" s="93"/>
      <c r="C9453" s="93"/>
      <c r="D9453" s="93"/>
      <c r="F9453" s="93"/>
      <c r="H9453" s="93"/>
      <c r="J9453" s="93"/>
      <c r="L9453" s="93"/>
      <c r="N9453" s="93"/>
      <c r="P9453" s="93"/>
    </row>
    <row r="9454" spans="2:16">
      <c r="B9454" s="93"/>
      <c r="C9454" s="93"/>
      <c r="D9454" s="93"/>
      <c r="F9454" s="93"/>
      <c r="H9454" s="93"/>
      <c r="J9454" s="93"/>
      <c r="L9454" s="93"/>
      <c r="N9454" s="93"/>
      <c r="P9454" s="93"/>
    </row>
    <row r="9455" spans="2:16">
      <c r="B9455" s="93"/>
      <c r="C9455" s="93"/>
      <c r="D9455" s="93"/>
      <c r="F9455" s="93"/>
      <c r="H9455" s="93"/>
      <c r="J9455" s="93"/>
      <c r="L9455" s="93"/>
      <c r="N9455" s="93"/>
      <c r="P9455" s="93"/>
    </row>
    <row r="9456" spans="2:16">
      <c r="B9456" s="93"/>
      <c r="C9456" s="93"/>
      <c r="D9456" s="93"/>
      <c r="F9456" s="93"/>
      <c r="H9456" s="93"/>
      <c r="J9456" s="93"/>
      <c r="L9456" s="93"/>
      <c r="N9456" s="93"/>
      <c r="P9456" s="93"/>
    </row>
    <row r="9457" spans="2:16">
      <c r="B9457" s="93"/>
      <c r="C9457" s="93"/>
      <c r="D9457" s="93"/>
      <c r="F9457" s="93"/>
      <c r="H9457" s="93"/>
      <c r="J9457" s="93"/>
      <c r="L9457" s="93"/>
      <c r="N9457" s="93"/>
      <c r="P9457" s="93"/>
    </row>
    <row r="9458" spans="2:16">
      <c r="B9458" s="93"/>
      <c r="C9458" s="93"/>
      <c r="D9458" s="93"/>
      <c r="F9458" s="93"/>
      <c r="H9458" s="93"/>
      <c r="J9458" s="93"/>
      <c r="L9458" s="93"/>
      <c r="N9458" s="93"/>
      <c r="P9458" s="93"/>
    </row>
    <row r="9459" spans="2:16">
      <c r="B9459" s="93"/>
      <c r="C9459" s="93"/>
      <c r="D9459" s="93"/>
      <c r="F9459" s="93"/>
      <c r="H9459" s="93"/>
      <c r="J9459" s="93"/>
      <c r="L9459" s="93"/>
      <c r="N9459" s="93"/>
      <c r="P9459" s="93"/>
    </row>
    <row r="9460" spans="2:16">
      <c r="B9460" s="93"/>
      <c r="C9460" s="93"/>
      <c r="D9460" s="93"/>
      <c r="F9460" s="93"/>
      <c r="H9460" s="93"/>
      <c r="J9460" s="93"/>
      <c r="L9460" s="93"/>
      <c r="N9460" s="93"/>
      <c r="P9460" s="93"/>
    </row>
    <row r="9461" spans="2:16">
      <c r="B9461" s="93"/>
      <c r="C9461" s="93"/>
      <c r="D9461" s="93"/>
      <c r="F9461" s="93"/>
      <c r="H9461" s="93"/>
      <c r="J9461" s="93"/>
      <c r="L9461" s="93"/>
      <c r="N9461" s="93"/>
      <c r="P9461" s="93"/>
    </row>
    <row r="9462" spans="2:16">
      <c r="B9462" s="93"/>
      <c r="C9462" s="93"/>
      <c r="D9462" s="93"/>
      <c r="F9462" s="93"/>
      <c r="H9462" s="93"/>
      <c r="J9462" s="93"/>
      <c r="L9462" s="93"/>
      <c r="N9462" s="93"/>
      <c r="P9462" s="93"/>
    </row>
    <row r="9463" spans="2:16">
      <c r="B9463" s="93"/>
      <c r="C9463" s="93"/>
      <c r="D9463" s="93"/>
      <c r="F9463" s="93"/>
      <c r="H9463" s="93"/>
      <c r="J9463" s="93"/>
      <c r="L9463" s="93"/>
      <c r="N9463" s="93"/>
      <c r="P9463" s="93"/>
    </row>
    <row r="9464" spans="2:16">
      <c r="B9464" s="93"/>
      <c r="C9464" s="93"/>
      <c r="D9464" s="93"/>
      <c r="F9464" s="93"/>
      <c r="H9464" s="93"/>
      <c r="J9464" s="93"/>
      <c r="L9464" s="93"/>
      <c r="N9464" s="93"/>
      <c r="P9464" s="93"/>
    </row>
    <row r="9465" spans="2:16">
      <c r="B9465" s="93"/>
      <c r="C9465" s="93"/>
      <c r="D9465" s="93"/>
      <c r="F9465" s="93"/>
      <c r="H9465" s="93"/>
      <c r="J9465" s="93"/>
      <c r="L9465" s="93"/>
      <c r="N9465" s="93"/>
      <c r="P9465" s="93"/>
    </row>
    <row r="9466" spans="2:16">
      <c r="B9466" s="93"/>
      <c r="C9466" s="93"/>
      <c r="D9466" s="93"/>
      <c r="F9466" s="93"/>
      <c r="H9466" s="93"/>
      <c r="J9466" s="93"/>
      <c r="L9466" s="93"/>
      <c r="N9466" s="93"/>
      <c r="P9466" s="93"/>
    </row>
    <row r="9467" spans="2:16">
      <c r="B9467" s="93"/>
      <c r="C9467" s="93"/>
      <c r="D9467" s="93"/>
      <c r="F9467" s="93"/>
      <c r="H9467" s="93"/>
      <c r="J9467" s="93"/>
      <c r="L9467" s="93"/>
      <c r="N9467" s="93"/>
      <c r="P9467" s="93"/>
    </row>
    <row r="9468" spans="2:16">
      <c r="B9468" s="93"/>
      <c r="C9468" s="93"/>
      <c r="D9468" s="93"/>
      <c r="F9468" s="93"/>
      <c r="H9468" s="93"/>
      <c r="J9468" s="93"/>
      <c r="L9468" s="93"/>
      <c r="N9468" s="93"/>
      <c r="P9468" s="93"/>
    </row>
    <row r="9469" spans="2:16">
      <c r="B9469" s="93"/>
      <c r="C9469" s="93"/>
      <c r="D9469" s="93"/>
      <c r="F9469" s="93"/>
      <c r="H9469" s="93"/>
      <c r="J9469" s="93"/>
      <c r="L9469" s="93"/>
      <c r="N9469" s="93"/>
      <c r="P9469" s="93"/>
    </row>
    <row r="9470" spans="2:16">
      <c r="B9470" s="93"/>
      <c r="C9470" s="93"/>
      <c r="D9470" s="93"/>
      <c r="F9470" s="93"/>
      <c r="H9470" s="93"/>
      <c r="J9470" s="93"/>
      <c r="L9470" s="93"/>
      <c r="N9470" s="93"/>
      <c r="P9470" s="93"/>
    </row>
    <row r="9471" spans="2:16">
      <c r="B9471" s="93"/>
      <c r="C9471" s="93"/>
      <c r="D9471" s="93"/>
      <c r="F9471" s="93"/>
      <c r="H9471" s="93"/>
      <c r="J9471" s="93"/>
      <c r="L9471" s="93"/>
      <c r="N9471" s="93"/>
      <c r="P9471" s="93"/>
    </row>
    <row r="9472" spans="2:16">
      <c r="B9472" s="93"/>
      <c r="C9472" s="93"/>
      <c r="D9472" s="93"/>
      <c r="F9472" s="93"/>
      <c r="H9472" s="93"/>
      <c r="J9472" s="93"/>
      <c r="L9472" s="93"/>
      <c r="N9472" s="93"/>
      <c r="P9472" s="93"/>
    </row>
    <row r="9473" spans="2:16">
      <c r="B9473" s="93"/>
      <c r="C9473" s="93"/>
      <c r="D9473" s="93"/>
      <c r="F9473" s="93"/>
      <c r="H9473" s="93"/>
      <c r="J9473" s="93"/>
      <c r="L9473" s="93"/>
      <c r="N9473" s="93"/>
      <c r="P9473" s="93"/>
    </row>
    <row r="9474" spans="2:16">
      <c r="B9474" s="93"/>
      <c r="C9474" s="93"/>
      <c r="D9474" s="93"/>
      <c r="F9474" s="93"/>
      <c r="H9474" s="93"/>
      <c r="J9474" s="93"/>
      <c r="L9474" s="93"/>
      <c r="N9474" s="93"/>
      <c r="P9474" s="93"/>
    </row>
    <row r="9475" spans="2:16">
      <c r="B9475" s="93"/>
      <c r="C9475" s="93"/>
      <c r="D9475" s="93"/>
      <c r="F9475" s="93"/>
      <c r="H9475" s="93"/>
      <c r="J9475" s="93"/>
      <c r="L9475" s="93"/>
      <c r="N9475" s="93"/>
      <c r="P9475" s="93"/>
    </row>
    <row r="9476" spans="2:16">
      <c r="B9476" s="93"/>
      <c r="C9476" s="93"/>
      <c r="D9476" s="93"/>
      <c r="F9476" s="93"/>
      <c r="H9476" s="93"/>
      <c r="J9476" s="93"/>
      <c r="L9476" s="93"/>
      <c r="N9476" s="93"/>
      <c r="P9476" s="93"/>
    </row>
    <row r="9477" spans="2:16">
      <c r="B9477" s="93"/>
      <c r="C9477" s="93"/>
      <c r="D9477" s="93"/>
      <c r="F9477" s="93"/>
      <c r="H9477" s="93"/>
      <c r="J9477" s="93"/>
      <c r="L9477" s="93"/>
      <c r="N9477" s="93"/>
      <c r="P9477" s="93"/>
    </row>
    <row r="9478" spans="2:16">
      <c r="B9478" s="93"/>
      <c r="C9478" s="93"/>
      <c r="D9478" s="93"/>
      <c r="F9478" s="93"/>
      <c r="H9478" s="93"/>
      <c r="J9478" s="93"/>
      <c r="L9478" s="93"/>
      <c r="N9478" s="93"/>
      <c r="P9478" s="93"/>
    </row>
    <row r="9479" spans="2:16">
      <c r="B9479" s="93"/>
      <c r="C9479" s="93"/>
      <c r="D9479" s="93"/>
      <c r="F9479" s="93"/>
      <c r="H9479" s="93"/>
      <c r="J9479" s="93"/>
      <c r="L9479" s="93"/>
      <c r="N9479" s="93"/>
      <c r="P9479" s="93"/>
    </row>
    <row r="9480" spans="2:16">
      <c r="B9480" s="93"/>
      <c r="C9480" s="93"/>
      <c r="D9480" s="93"/>
      <c r="F9480" s="93"/>
      <c r="H9480" s="93"/>
      <c r="J9480" s="93"/>
      <c r="L9480" s="93"/>
      <c r="N9480" s="93"/>
      <c r="P9480" s="93"/>
    </row>
    <row r="9481" spans="2:16">
      <c r="B9481" s="93"/>
      <c r="C9481" s="93"/>
      <c r="D9481" s="93"/>
      <c r="F9481" s="93"/>
      <c r="H9481" s="93"/>
      <c r="J9481" s="93"/>
      <c r="L9481" s="93"/>
      <c r="N9481" s="93"/>
      <c r="P9481" s="93"/>
    </row>
    <row r="9482" spans="2:16">
      <c r="B9482" s="93"/>
      <c r="C9482" s="93"/>
      <c r="D9482" s="93"/>
      <c r="F9482" s="93"/>
      <c r="H9482" s="93"/>
      <c r="J9482" s="93"/>
      <c r="L9482" s="93"/>
      <c r="N9482" s="93"/>
      <c r="P9482" s="93"/>
    </row>
    <row r="9483" spans="2:16">
      <c r="B9483" s="93"/>
      <c r="C9483" s="93"/>
      <c r="D9483" s="93"/>
      <c r="F9483" s="93"/>
      <c r="H9483" s="93"/>
      <c r="J9483" s="93"/>
      <c r="L9483" s="93"/>
      <c r="N9483" s="93"/>
      <c r="P9483" s="93"/>
    </row>
    <row r="9484" spans="2:16">
      <c r="B9484" s="93"/>
      <c r="C9484" s="93"/>
      <c r="D9484" s="93"/>
      <c r="F9484" s="93"/>
      <c r="H9484" s="93"/>
      <c r="J9484" s="93"/>
      <c r="L9484" s="93"/>
      <c r="N9484" s="93"/>
      <c r="P9484" s="93"/>
    </row>
    <row r="9485" spans="2:16">
      <c r="B9485" s="93"/>
      <c r="C9485" s="93"/>
      <c r="D9485" s="93"/>
      <c r="F9485" s="93"/>
      <c r="H9485" s="93"/>
      <c r="J9485" s="93"/>
      <c r="L9485" s="93"/>
      <c r="N9485" s="93"/>
      <c r="P9485" s="93"/>
    </row>
    <row r="9486" spans="2:16">
      <c r="B9486" s="93"/>
      <c r="C9486" s="93"/>
      <c r="D9486" s="93"/>
      <c r="F9486" s="93"/>
      <c r="H9486" s="93"/>
      <c r="J9486" s="93"/>
      <c r="L9486" s="93"/>
      <c r="N9486" s="93"/>
      <c r="P9486" s="93"/>
    </row>
    <row r="9487" spans="2:16">
      <c r="B9487" s="93"/>
      <c r="C9487" s="93"/>
      <c r="D9487" s="93"/>
      <c r="F9487" s="93"/>
      <c r="H9487" s="93"/>
      <c r="J9487" s="93"/>
      <c r="L9487" s="93"/>
      <c r="N9487" s="93"/>
      <c r="P9487" s="93"/>
    </row>
    <row r="9488" spans="2:16">
      <c r="B9488" s="93"/>
      <c r="C9488" s="93"/>
      <c r="D9488" s="93"/>
      <c r="F9488" s="93"/>
      <c r="H9488" s="93"/>
      <c r="J9488" s="93"/>
      <c r="L9488" s="93"/>
      <c r="N9488" s="93"/>
      <c r="P9488" s="93"/>
    </row>
    <row r="9489" spans="2:16">
      <c r="B9489" s="93"/>
      <c r="C9489" s="93"/>
      <c r="D9489" s="93"/>
      <c r="F9489" s="93"/>
      <c r="H9489" s="93"/>
      <c r="J9489" s="93"/>
      <c r="L9489" s="93"/>
      <c r="N9489" s="93"/>
      <c r="P9489" s="93"/>
    </row>
    <row r="9490" spans="2:16">
      <c r="B9490" s="93"/>
      <c r="C9490" s="93"/>
      <c r="D9490" s="93"/>
      <c r="F9490" s="93"/>
      <c r="H9490" s="93"/>
      <c r="J9490" s="93"/>
      <c r="L9490" s="93"/>
      <c r="N9490" s="93"/>
      <c r="P9490" s="93"/>
    </row>
    <row r="9491" spans="2:16">
      <c r="B9491" s="93"/>
      <c r="C9491" s="93"/>
      <c r="D9491" s="93"/>
      <c r="F9491" s="93"/>
      <c r="H9491" s="93"/>
      <c r="J9491" s="93"/>
      <c r="L9491" s="93"/>
      <c r="N9491" s="93"/>
      <c r="P9491" s="93"/>
    </row>
    <row r="9492" spans="2:16">
      <c r="B9492" s="93"/>
      <c r="C9492" s="93"/>
      <c r="D9492" s="93"/>
      <c r="F9492" s="93"/>
      <c r="H9492" s="93"/>
      <c r="J9492" s="93"/>
      <c r="L9492" s="93"/>
      <c r="N9492" s="93"/>
      <c r="P9492" s="93"/>
    </row>
    <row r="9493" spans="2:16">
      <c r="B9493" s="93"/>
      <c r="C9493" s="93"/>
      <c r="D9493" s="93"/>
      <c r="F9493" s="93"/>
      <c r="H9493" s="93"/>
      <c r="J9493" s="93"/>
      <c r="L9493" s="93"/>
      <c r="N9493" s="93"/>
      <c r="P9493" s="93"/>
    </row>
    <row r="9494" spans="2:16">
      <c r="B9494" s="93"/>
      <c r="C9494" s="93"/>
      <c r="D9494" s="93"/>
      <c r="F9494" s="93"/>
      <c r="H9494" s="93"/>
      <c r="J9494" s="93"/>
      <c r="L9494" s="93"/>
      <c r="N9494" s="93"/>
      <c r="P9494" s="93"/>
    </row>
    <row r="9495" spans="2:16">
      <c r="B9495" s="93"/>
      <c r="C9495" s="93"/>
      <c r="D9495" s="93"/>
      <c r="F9495" s="93"/>
      <c r="H9495" s="93"/>
      <c r="J9495" s="93"/>
      <c r="L9495" s="93"/>
      <c r="N9495" s="93"/>
      <c r="P9495" s="93"/>
    </row>
    <row r="9496" spans="2:16">
      <c r="B9496" s="93"/>
      <c r="C9496" s="93"/>
      <c r="D9496" s="93"/>
      <c r="F9496" s="93"/>
      <c r="H9496" s="93"/>
      <c r="J9496" s="93"/>
      <c r="L9496" s="93"/>
      <c r="N9496" s="93"/>
      <c r="P9496" s="93"/>
    </row>
    <row r="9497" spans="2:16">
      <c r="B9497" s="93"/>
      <c r="C9497" s="93"/>
      <c r="D9497" s="93"/>
      <c r="F9497" s="93"/>
      <c r="H9497" s="93"/>
      <c r="J9497" s="93"/>
      <c r="L9497" s="93"/>
      <c r="N9497" s="93"/>
      <c r="P9497" s="93"/>
    </row>
    <row r="9498" spans="2:16">
      <c r="B9498" s="93"/>
      <c r="C9498" s="93"/>
      <c r="D9498" s="93"/>
      <c r="F9498" s="93"/>
      <c r="H9498" s="93"/>
      <c r="J9498" s="93"/>
      <c r="L9498" s="93"/>
      <c r="N9498" s="93"/>
      <c r="P9498" s="93"/>
    </row>
    <row r="9499" spans="2:16">
      <c r="B9499" s="93"/>
      <c r="C9499" s="93"/>
      <c r="D9499" s="93"/>
      <c r="F9499" s="93"/>
      <c r="H9499" s="93"/>
      <c r="J9499" s="93"/>
      <c r="L9499" s="93"/>
      <c r="N9499" s="93"/>
      <c r="P9499" s="93"/>
    </row>
    <row r="9500" spans="2:16">
      <c r="B9500" s="93"/>
      <c r="C9500" s="93"/>
      <c r="D9500" s="93"/>
      <c r="F9500" s="93"/>
      <c r="H9500" s="93"/>
      <c r="J9500" s="93"/>
      <c r="L9500" s="93"/>
      <c r="N9500" s="93"/>
      <c r="P9500" s="93"/>
    </row>
    <row r="9501" spans="2:16">
      <c r="B9501" s="93"/>
      <c r="C9501" s="93"/>
      <c r="D9501" s="93"/>
      <c r="F9501" s="93"/>
      <c r="H9501" s="93"/>
      <c r="J9501" s="93"/>
      <c r="L9501" s="93"/>
      <c r="N9501" s="93"/>
      <c r="P9501" s="93"/>
    </row>
    <row r="9502" spans="2:16">
      <c r="B9502" s="93"/>
      <c r="C9502" s="93"/>
      <c r="D9502" s="93"/>
      <c r="F9502" s="93"/>
      <c r="H9502" s="93"/>
      <c r="J9502" s="93"/>
      <c r="L9502" s="93"/>
      <c r="N9502" s="93"/>
      <c r="P9502" s="93"/>
    </row>
    <row r="9503" spans="2:16">
      <c r="B9503" s="93"/>
      <c r="C9503" s="93"/>
      <c r="D9503" s="93"/>
      <c r="F9503" s="93"/>
      <c r="H9503" s="93"/>
      <c r="J9503" s="93"/>
      <c r="L9503" s="93"/>
      <c r="N9503" s="93"/>
      <c r="P9503" s="93"/>
    </row>
    <row r="9504" spans="2:16">
      <c r="B9504" s="93"/>
      <c r="C9504" s="93"/>
      <c r="D9504" s="93"/>
      <c r="F9504" s="93"/>
      <c r="H9504" s="93"/>
      <c r="J9504" s="93"/>
      <c r="L9504" s="93"/>
      <c r="N9504" s="93"/>
      <c r="P9504" s="93"/>
    </row>
    <row r="9505" spans="2:16">
      <c r="B9505" s="93"/>
      <c r="C9505" s="93"/>
      <c r="D9505" s="93"/>
      <c r="F9505" s="93"/>
      <c r="H9505" s="93"/>
      <c r="J9505" s="93"/>
      <c r="L9505" s="93"/>
      <c r="N9505" s="93"/>
      <c r="P9505" s="93"/>
    </row>
    <row r="9506" spans="2:16">
      <c r="B9506" s="93"/>
      <c r="C9506" s="93"/>
      <c r="D9506" s="93"/>
      <c r="F9506" s="93"/>
      <c r="H9506" s="93"/>
      <c r="J9506" s="93"/>
      <c r="L9506" s="93"/>
      <c r="N9506" s="93"/>
      <c r="P9506" s="93"/>
    </row>
    <row r="9507" spans="2:16">
      <c r="B9507" s="93"/>
      <c r="C9507" s="93"/>
      <c r="D9507" s="93"/>
      <c r="F9507" s="93"/>
      <c r="H9507" s="93"/>
      <c r="J9507" s="93"/>
      <c r="L9507" s="93"/>
      <c r="N9507" s="93"/>
      <c r="P9507" s="93"/>
    </row>
    <row r="9508" spans="2:16">
      <c r="B9508" s="93"/>
      <c r="C9508" s="93"/>
      <c r="D9508" s="93"/>
      <c r="F9508" s="93"/>
      <c r="H9508" s="93"/>
      <c r="J9508" s="93"/>
      <c r="L9508" s="93"/>
      <c r="N9508" s="93"/>
      <c r="P9508" s="93"/>
    </row>
    <row r="9509" spans="2:16">
      <c r="B9509" s="93"/>
      <c r="C9509" s="93"/>
      <c r="D9509" s="93"/>
      <c r="F9509" s="93"/>
      <c r="H9509" s="93"/>
      <c r="J9509" s="93"/>
      <c r="L9509" s="93"/>
      <c r="N9509" s="93"/>
      <c r="P9509" s="93"/>
    </row>
    <row r="9510" spans="2:16">
      <c r="B9510" s="93"/>
      <c r="C9510" s="93"/>
      <c r="D9510" s="93"/>
      <c r="F9510" s="93"/>
      <c r="H9510" s="93"/>
      <c r="J9510" s="93"/>
      <c r="L9510" s="93"/>
      <c r="N9510" s="93"/>
      <c r="P9510" s="93"/>
    </row>
    <row r="9511" spans="2:16">
      <c r="B9511" s="93"/>
      <c r="C9511" s="93"/>
      <c r="D9511" s="93"/>
      <c r="F9511" s="93"/>
      <c r="H9511" s="93"/>
      <c r="J9511" s="93"/>
      <c r="L9511" s="93"/>
      <c r="N9511" s="93"/>
      <c r="P9511" s="93"/>
    </row>
    <row r="9512" spans="2:16">
      <c r="B9512" s="93"/>
      <c r="C9512" s="93"/>
      <c r="D9512" s="93"/>
      <c r="F9512" s="93"/>
      <c r="H9512" s="93"/>
      <c r="J9512" s="93"/>
      <c r="L9512" s="93"/>
      <c r="N9512" s="93"/>
      <c r="P9512" s="93"/>
    </row>
    <row r="9513" spans="2:16">
      <c r="B9513" s="93"/>
      <c r="C9513" s="93"/>
      <c r="D9513" s="93"/>
      <c r="F9513" s="93"/>
      <c r="H9513" s="93"/>
      <c r="J9513" s="93"/>
      <c r="L9513" s="93"/>
      <c r="N9513" s="93"/>
      <c r="P9513" s="93"/>
    </row>
    <row r="9514" spans="2:16">
      <c r="B9514" s="93"/>
      <c r="C9514" s="93"/>
      <c r="D9514" s="93"/>
      <c r="F9514" s="93"/>
      <c r="H9514" s="93"/>
      <c r="J9514" s="93"/>
      <c r="L9514" s="93"/>
      <c r="N9514" s="93"/>
      <c r="P9514" s="93"/>
    </row>
    <row r="9515" spans="2:16">
      <c r="B9515" s="93"/>
      <c r="C9515" s="93"/>
      <c r="D9515" s="93"/>
      <c r="F9515" s="93"/>
      <c r="H9515" s="93"/>
      <c r="J9515" s="93"/>
      <c r="L9515" s="93"/>
      <c r="N9515" s="93"/>
      <c r="P9515" s="93"/>
    </row>
    <row r="9516" spans="2:16">
      <c r="B9516" s="93"/>
      <c r="C9516" s="93"/>
      <c r="D9516" s="93"/>
      <c r="F9516" s="93"/>
      <c r="H9516" s="93"/>
      <c r="J9516" s="93"/>
      <c r="L9516" s="93"/>
      <c r="N9516" s="93"/>
      <c r="P9516" s="93"/>
    </row>
    <row r="9517" spans="2:16">
      <c r="B9517" s="93"/>
      <c r="C9517" s="93"/>
      <c r="D9517" s="93"/>
      <c r="F9517" s="93"/>
      <c r="H9517" s="93"/>
      <c r="J9517" s="93"/>
      <c r="L9517" s="93"/>
      <c r="N9517" s="93"/>
      <c r="P9517" s="93"/>
    </row>
    <row r="9518" spans="2:16">
      <c r="B9518" s="93"/>
      <c r="C9518" s="93"/>
      <c r="D9518" s="93"/>
      <c r="F9518" s="93"/>
      <c r="H9518" s="93"/>
      <c r="J9518" s="93"/>
      <c r="L9518" s="93"/>
      <c r="N9518" s="93"/>
      <c r="P9518" s="93"/>
    </row>
    <row r="9519" spans="2:16">
      <c r="B9519" s="93"/>
      <c r="C9519" s="93"/>
      <c r="D9519" s="93"/>
      <c r="F9519" s="93"/>
      <c r="H9519" s="93"/>
      <c r="J9519" s="93"/>
      <c r="L9519" s="93"/>
      <c r="N9519" s="93"/>
      <c r="P9519" s="93"/>
    </row>
    <row r="9520" spans="2:16">
      <c r="B9520" s="93"/>
      <c r="C9520" s="93"/>
      <c r="D9520" s="93"/>
      <c r="F9520" s="93"/>
      <c r="H9520" s="93"/>
      <c r="J9520" s="93"/>
      <c r="L9520" s="93"/>
      <c r="N9520" s="93"/>
      <c r="P9520" s="93"/>
    </row>
    <row r="9521" spans="2:16">
      <c r="B9521" s="93"/>
      <c r="C9521" s="93"/>
      <c r="D9521" s="93"/>
      <c r="F9521" s="93"/>
      <c r="H9521" s="93"/>
      <c r="J9521" s="93"/>
      <c r="L9521" s="93"/>
      <c r="N9521" s="93"/>
      <c r="P9521" s="93"/>
    </row>
    <row r="9522" spans="2:16">
      <c r="B9522" s="93"/>
      <c r="C9522" s="93"/>
      <c r="D9522" s="93"/>
      <c r="F9522" s="93"/>
      <c r="H9522" s="93"/>
      <c r="J9522" s="93"/>
      <c r="L9522" s="93"/>
      <c r="N9522" s="93"/>
      <c r="P9522" s="93"/>
    </row>
    <row r="9523" spans="2:16">
      <c r="B9523" s="93"/>
      <c r="C9523" s="93"/>
      <c r="D9523" s="93"/>
      <c r="F9523" s="93"/>
      <c r="H9523" s="93"/>
      <c r="J9523" s="93"/>
      <c r="L9523" s="93"/>
      <c r="N9523" s="93"/>
      <c r="P9523" s="93"/>
    </row>
    <row r="9524" spans="2:16">
      <c r="B9524" s="93"/>
      <c r="C9524" s="93"/>
      <c r="D9524" s="93"/>
      <c r="F9524" s="93"/>
      <c r="H9524" s="93"/>
      <c r="J9524" s="93"/>
      <c r="L9524" s="93"/>
      <c r="N9524" s="93"/>
      <c r="P9524" s="93"/>
    </row>
    <row r="9525" spans="2:16">
      <c r="B9525" s="93"/>
      <c r="C9525" s="93"/>
      <c r="D9525" s="93"/>
      <c r="F9525" s="93"/>
      <c r="H9525" s="93"/>
      <c r="J9525" s="93"/>
      <c r="L9525" s="93"/>
      <c r="N9525" s="93"/>
      <c r="P9525" s="93"/>
    </row>
    <row r="9526" spans="2:16">
      <c r="B9526" s="93"/>
      <c r="C9526" s="93"/>
      <c r="D9526" s="93"/>
      <c r="F9526" s="93"/>
      <c r="H9526" s="93"/>
      <c r="J9526" s="93"/>
      <c r="L9526" s="93"/>
      <c r="N9526" s="93"/>
      <c r="P9526" s="93"/>
    </row>
    <row r="9527" spans="2:16">
      <c r="B9527" s="93"/>
      <c r="C9527" s="93"/>
      <c r="D9527" s="93"/>
      <c r="F9527" s="93"/>
      <c r="H9527" s="93"/>
      <c r="J9527" s="93"/>
      <c r="L9527" s="93"/>
      <c r="N9527" s="93"/>
      <c r="P9527" s="93"/>
    </row>
    <row r="9528" spans="2:16">
      <c r="B9528" s="93"/>
      <c r="C9528" s="93"/>
      <c r="D9528" s="93"/>
      <c r="F9528" s="93"/>
      <c r="H9528" s="93"/>
      <c r="J9528" s="93"/>
      <c r="L9528" s="93"/>
      <c r="N9528" s="93"/>
      <c r="P9528" s="93"/>
    </row>
    <row r="9529" spans="2:16">
      <c r="B9529" s="93"/>
      <c r="C9529" s="93"/>
      <c r="D9529" s="93"/>
      <c r="F9529" s="93"/>
      <c r="H9529" s="93"/>
      <c r="J9529" s="93"/>
      <c r="L9529" s="93"/>
      <c r="N9529" s="93"/>
      <c r="P9529" s="93"/>
    </row>
    <row r="9530" spans="2:16">
      <c r="B9530" s="93"/>
      <c r="C9530" s="93"/>
      <c r="D9530" s="93"/>
      <c r="F9530" s="93"/>
      <c r="H9530" s="93"/>
      <c r="J9530" s="93"/>
      <c r="L9530" s="93"/>
      <c r="N9530" s="93"/>
      <c r="P9530" s="93"/>
    </row>
    <row r="9531" spans="2:16">
      <c r="B9531" s="93"/>
      <c r="C9531" s="93"/>
      <c r="D9531" s="93"/>
      <c r="F9531" s="93"/>
      <c r="H9531" s="93"/>
      <c r="J9531" s="93"/>
      <c r="L9531" s="93"/>
      <c r="N9531" s="93"/>
      <c r="P9531" s="93"/>
    </row>
    <row r="9532" spans="2:16">
      <c r="B9532" s="93"/>
      <c r="C9532" s="93"/>
      <c r="D9532" s="93"/>
      <c r="F9532" s="93"/>
      <c r="H9532" s="93"/>
      <c r="J9532" s="93"/>
      <c r="L9532" s="93"/>
      <c r="N9532" s="93"/>
      <c r="P9532" s="93"/>
    </row>
    <row r="9533" spans="2:16">
      <c r="B9533" s="93"/>
      <c r="C9533" s="93"/>
      <c r="D9533" s="93"/>
      <c r="F9533" s="93"/>
      <c r="H9533" s="93"/>
      <c r="J9533" s="93"/>
      <c r="L9533" s="93"/>
      <c r="N9533" s="93"/>
      <c r="P9533" s="93"/>
    </row>
    <row r="9534" spans="2:16">
      <c r="B9534" s="93"/>
      <c r="C9534" s="93"/>
      <c r="D9534" s="93"/>
      <c r="F9534" s="93"/>
      <c r="H9534" s="93"/>
      <c r="J9534" s="93"/>
      <c r="L9534" s="93"/>
      <c r="N9534" s="93"/>
      <c r="P9534" s="93"/>
    </row>
    <row r="9535" spans="2:16">
      <c r="B9535" s="93"/>
      <c r="C9535" s="93"/>
      <c r="D9535" s="93"/>
      <c r="F9535" s="93"/>
      <c r="H9535" s="93"/>
      <c r="J9535" s="93"/>
      <c r="L9535" s="93"/>
      <c r="N9535" s="93"/>
      <c r="P9535" s="93"/>
    </row>
    <row r="9536" spans="2:16">
      <c r="B9536" s="93"/>
      <c r="C9536" s="93"/>
      <c r="D9536" s="93"/>
      <c r="F9536" s="93"/>
      <c r="H9536" s="93"/>
      <c r="J9536" s="93"/>
      <c r="L9536" s="93"/>
      <c r="N9536" s="93"/>
      <c r="P9536" s="93"/>
    </row>
    <row r="9537" spans="2:16">
      <c r="B9537" s="93"/>
      <c r="C9537" s="93"/>
      <c r="D9537" s="93"/>
      <c r="F9537" s="93"/>
      <c r="H9537" s="93"/>
      <c r="J9537" s="93"/>
      <c r="L9537" s="93"/>
      <c r="N9537" s="93"/>
      <c r="P9537" s="93"/>
    </row>
    <row r="9538" spans="2:16">
      <c r="B9538" s="93"/>
      <c r="C9538" s="93"/>
      <c r="D9538" s="93"/>
      <c r="F9538" s="93"/>
      <c r="H9538" s="93"/>
      <c r="J9538" s="93"/>
      <c r="L9538" s="93"/>
      <c r="N9538" s="93"/>
      <c r="P9538" s="93"/>
    </row>
    <row r="9539" spans="2:16">
      <c r="B9539" s="93"/>
      <c r="C9539" s="93"/>
      <c r="D9539" s="93"/>
      <c r="F9539" s="93"/>
      <c r="H9539" s="93"/>
      <c r="J9539" s="93"/>
      <c r="L9539" s="93"/>
      <c r="N9539" s="93"/>
      <c r="P9539" s="93"/>
    </row>
    <row r="9540" spans="2:16">
      <c r="B9540" s="93"/>
      <c r="C9540" s="93"/>
      <c r="D9540" s="93"/>
      <c r="F9540" s="93"/>
      <c r="H9540" s="93"/>
      <c r="J9540" s="93"/>
      <c r="L9540" s="93"/>
      <c r="N9540" s="93"/>
      <c r="P9540" s="93"/>
    </row>
    <row r="9541" spans="2:16">
      <c r="B9541" s="93"/>
      <c r="C9541" s="93"/>
      <c r="D9541" s="93"/>
      <c r="F9541" s="93"/>
      <c r="H9541" s="93"/>
      <c r="J9541" s="93"/>
      <c r="L9541" s="93"/>
      <c r="N9541" s="93"/>
      <c r="P9541" s="93"/>
    </row>
    <row r="9542" spans="2:16">
      <c r="B9542" s="93"/>
      <c r="C9542" s="93"/>
      <c r="D9542" s="93"/>
      <c r="F9542" s="93"/>
      <c r="H9542" s="93"/>
      <c r="J9542" s="93"/>
      <c r="L9542" s="93"/>
      <c r="N9542" s="93"/>
      <c r="P9542" s="93"/>
    </row>
    <row r="9543" spans="2:16">
      <c r="B9543" s="93"/>
      <c r="C9543" s="93"/>
      <c r="D9543" s="93"/>
      <c r="F9543" s="93"/>
      <c r="H9543" s="93"/>
      <c r="J9543" s="93"/>
      <c r="L9543" s="93"/>
      <c r="N9543" s="93"/>
      <c r="P9543" s="93"/>
    </row>
    <row r="9544" spans="2:16">
      <c r="B9544" s="93"/>
      <c r="C9544" s="93"/>
      <c r="D9544" s="93"/>
      <c r="F9544" s="93"/>
      <c r="H9544" s="93"/>
      <c r="J9544" s="93"/>
      <c r="L9544" s="93"/>
      <c r="N9544" s="93"/>
      <c r="P9544" s="93"/>
    </row>
    <row r="9545" spans="2:16">
      <c r="B9545" s="93"/>
      <c r="C9545" s="93"/>
      <c r="D9545" s="93"/>
      <c r="F9545" s="93"/>
      <c r="H9545" s="93"/>
      <c r="J9545" s="93"/>
      <c r="L9545" s="93"/>
      <c r="N9545" s="93"/>
      <c r="P9545" s="93"/>
    </row>
    <row r="9546" spans="2:16">
      <c r="B9546" s="93"/>
      <c r="C9546" s="93"/>
      <c r="D9546" s="93"/>
      <c r="F9546" s="93"/>
      <c r="H9546" s="93"/>
      <c r="J9546" s="93"/>
      <c r="L9546" s="93"/>
      <c r="N9546" s="93"/>
      <c r="P9546" s="93"/>
    </row>
    <row r="9547" spans="2:16">
      <c r="B9547" s="93"/>
      <c r="C9547" s="93"/>
      <c r="D9547" s="93"/>
      <c r="F9547" s="93"/>
      <c r="H9547" s="93"/>
      <c r="J9547" s="93"/>
      <c r="L9547" s="93"/>
      <c r="N9547" s="93"/>
      <c r="P9547" s="93"/>
    </row>
    <row r="9548" spans="2:16">
      <c r="B9548" s="93"/>
      <c r="C9548" s="93"/>
      <c r="D9548" s="93"/>
      <c r="F9548" s="93"/>
      <c r="H9548" s="93"/>
      <c r="J9548" s="93"/>
      <c r="L9548" s="93"/>
      <c r="N9548" s="93"/>
      <c r="P9548" s="93"/>
    </row>
    <row r="9549" spans="2:16">
      <c r="B9549" s="93"/>
      <c r="C9549" s="93"/>
      <c r="D9549" s="93"/>
      <c r="F9549" s="93"/>
      <c r="H9549" s="93"/>
      <c r="J9549" s="93"/>
      <c r="L9549" s="93"/>
      <c r="N9549" s="93"/>
      <c r="P9549" s="93"/>
    </row>
    <row r="9550" spans="2:16">
      <c r="B9550" s="93"/>
      <c r="C9550" s="93"/>
      <c r="D9550" s="93"/>
      <c r="F9550" s="93"/>
      <c r="H9550" s="93"/>
      <c r="J9550" s="93"/>
      <c r="L9550" s="93"/>
      <c r="N9550" s="93"/>
      <c r="P9550" s="93"/>
    </row>
    <row r="9551" spans="2:16">
      <c r="B9551" s="93"/>
      <c r="C9551" s="93"/>
      <c r="D9551" s="93"/>
      <c r="F9551" s="93"/>
      <c r="H9551" s="93"/>
      <c r="J9551" s="93"/>
      <c r="L9551" s="93"/>
      <c r="N9551" s="93"/>
      <c r="P9551" s="93"/>
    </row>
    <row r="9552" spans="2:16">
      <c r="B9552" s="93"/>
      <c r="C9552" s="93"/>
      <c r="D9552" s="93"/>
      <c r="F9552" s="93"/>
      <c r="H9552" s="93"/>
      <c r="J9552" s="93"/>
      <c r="L9552" s="93"/>
      <c r="N9552" s="93"/>
      <c r="P9552" s="93"/>
    </row>
    <row r="9553" spans="2:16">
      <c r="B9553" s="93"/>
      <c r="C9553" s="93"/>
      <c r="D9553" s="93"/>
      <c r="F9553" s="93"/>
      <c r="H9553" s="93"/>
      <c r="J9553" s="93"/>
      <c r="L9553" s="93"/>
      <c r="N9553" s="93"/>
      <c r="P9553" s="93"/>
    </row>
    <row r="9554" spans="2:16">
      <c r="B9554" s="93"/>
      <c r="C9554" s="93"/>
      <c r="D9554" s="93"/>
      <c r="F9554" s="93"/>
      <c r="H9554" s="93"/>
      <c r="J9554" s="93"/>
      <c r="L9554" s="93"/>
      <c r="N9554" s="93"/>
      <c r="P9554" s="93"/>
    </row>
    <row r="9555" spans="2:16">
      <c r="B9555" s="93"/>
      <c r="C9555" s="93"/>
      <c r="D9555" s="93"/>
      <c r="F9555" s="93"/>
      <c r="H9555" s="93"/>
      <c r="J9555" s="93"/>
      <c r="L9555" s="93"/>
      <c r="N9555" s="93"/>
      <c r="P9555" s="93"/>
    </row>
    <row r="9556" spans="2:16">
      <c r="B9556" s="93"/>
      <c r="C9556" s="93"/>
      <c r="D9556" s="93"/>
      <c r="F9556" s="93"/>
      <c r="H9556" s="93"/>
      <c r="J9556" s="93"/>
      <c r="L9556" s="93"/>
      <c r="N9556" s="93"/>
      <c r="P9556" s="93"/>
    </row>
    <row r="9557" spans="2:16">
      <c r="B9557" s="93"/>
      <c r="C9557" s="93"/>
      <c r="D9557" s="93"/>
      <c r="F9557" s="93"/>
      <c r="H9557" s="93"/>
      <c r="J9557" s="93"/>
      <c r="L9557" s="93"/>
      <c r="N9557" s="93"/>
      <c r="P9557" s="93"/>
    </row>
    <row r="9558" spans="2:16">
      <c r="B9558" s="93"/>
      <c r="C9558" s="93"/>
      <c r="D9558" s="93"/>
      <c r="F9558" s="93"/>
      <c r="H9558" s="93"/>
      <c r="J9558" s="93"/>
      <c r="L9558" s="93"/>
      <c r="N9558" s="93"/>
      <c r="P9558" s="93"/>
    </row>
    <row r="9559" spans="2:16">
      <c r="B9559" s="93"/>
      <c r="C9559" s="93"/>
      <c r="D9559" s="93"/>
      <c r="F9559" s="93"/>
      <c r="H9559" s="93"/>
      <c r="J9559" s="93"/>
      <c r="L9559" s="93"/>
      <c r="N9559" s="93"/>
      <c r="P9559" s="93"/>
    </row>
    <row r="9560" spans="2:16">
      <c r="B9560" s="93"/>
      <c r="C9560" s="93"/>
      <c r="D9560" s="93"/>
      <c r="F9560" s="93"/>
      <c r="H9560" s="93"/>
      <c r="J9560" s="93"/>
      <c r="L9560" s="93"/>
      <c r="N9560" s="93"/>
      <c r="P9560" s="93"/>
    </row>
    <row r="9561" spans="2:16">
      <c r="B9561" s="93"/>
      <c r="C9561" s="93"/>
      <c r="D9561" s="93"/>
      <c r="F9561" s="93"/>
      <c r="H9561" s="93"/>
      <c r="J9561" s="93"/>
      <c r="L9561" s="93"/>
      <c r="N9561" s="93"/>
      <c r="P9561" s="93"/>
    </row>
    <row r="9562" spans="2:16">
      <c r="B9562" s="93"/>
      <c r="C9562" s="93"/>
      <c r="D9562" s="93"/>
      <c r="F9562" s="93"/>
      <c r="H9562" s="93"/>
      <c r="J9562" s="93"/>
      <c r="L9562" s="93"/>
      <c r="N9562" s="93"/>
      <c r="P9562" s="93"/>
    </row>
    <row r="9563" spans="2:16">
      <c r="B9563" s="93"/>
      <c r="C9563" s="93"/>
      <c r="D9563" s="93"/>
      <c r="F9563" s="93"/>
      <c r="H9563" s="93"/>
      <c r="J9563" s="93"/>
      <c r="L9563" s="93"/>
      <c r="N9563" s="93"/>
      <c r="P9563" s="93"/>
    </row>
    <row r="9564" spans="2:16">
      <c r="B9564" s="93"/>
      <c r="C9564" s="93"/>
      <c r="D9564" s="93"/>
      <c r="F9564" s="93"/>
      <c r="H9564" s="93"/>
      <c r="J9564" s="93"/>
      <c r="L9564" s="93"/>
      <c r="N9564" s="93"/>
      <c r="P9564" s="93"/>
    </row>
    <row r="9565" spans="2:16">
      <c r="B9565" s="93"/>
      <c r="C9565" s="93"/>
      <c r="D9565" s="93"/>
      <c r="F9565" s="93"/>
      <c r="H9565" s="93"/>
      <c r="J9565" s="93"/>
      <c r="L9565" s="93"/>
      <c r="N9565" s="93"/>
      <c r="P9565" s="93"/>
    </row>
    <row r="9566" spans="2:16">
      <c r="B9566" s="93"/>
      <c r="C9566" s="93"/>
      <c r="D9566" s="93"/>
      <c r="F9566" s="93"/>
      <c r="H9566" s="93"/>
      <c r="J9566" s="93"/>
      <c r="L9566" s="93"/>
      <c r="N9566" s="93"/>
      <c r="P9566" s="93"/>
    </row>
    <row r="9567" spans="2:16">
      <c r="B9567" s="93"/>
      <c r="C9567" s="93"/>
      <c r="D9567" s="93"/>
      <c r="F9567" s="93"/>
      <c r="H9567" s="93"/>
      <c r="J9567" s="93"/>
      <c r="L9567" s="93"/>
      <c r="N9567" s="93"/>
      <c r="P9567" s="93"/>
    </row>
    <row r="9568" spans="2:16">
      <c r="B9568" s="93"/>
      <c r="C9568" s="93"/>
      <c r="D9568" s="93"/>
      <c r="F9568" s="93"/>
      <c r="H9568" s="93"/>
      <c r="J9568" s="93"/>
      <c r="L9568" s="93"/>
      <c r="N9568" s="93"/>
      <c r="P9568" s="93"/>
    </row>
    <row r="9569" spans="2:16">
      <c r="B9569" s="93"/>
      <c r="C9569" s="93"/>
      <c r="D9569" s="93"/>
      <c r="F9569" s="93"/>
      <c r="H9569" s="93"/>
      <c r="J9569" s="93"/>
      <c r="L9569" s="93"/>
      <c r="N9569" s="93"/>
      <c r="P9569" s="93"/>
    </row>
    <row r="9570" spans="2:16">
      <c r="B9570" s="93"/>
      <c r="C9570" s="93"/>
      <c r="D9570" s="93"/>
      <c r="F9570" s="93"/>
      <c r="H9570" s="93"/>
      <c r="J9570" s="93"/>
      <c r="L9570" s="93"/>
      <c r="N9570" s="93"/>
      <c r="P9570" s="93"/>
    </row>
    <row r="9571" spans="2:16">
      <c r="B9571" s="93"/>
      <c r="C9571" s="93"/>
      <c r="D9571" s="93"/>
      <c r="F9571" s="93"/>
      <c r="H9571" s="93"/>
      <c r="J9571" s="93"/>
      <c r="L9571" s="93"/>
      <c r="N9571" s="93"/>
      <c r="P9571" s="93"/>
    </row>
    <row r="9572" spans="2:16">
      <c r="B9572" s="93"/>
      <c r="C9572" s="93"/>
      <c r="D9572" s="93"/>
      <c r="F9572" s="93"/>
      <c r="H9572" s="93"/>
      <c r="J9572" s="93"/>
      <c r="L9572" s="93"/>
      <c r="N9572" s="93"/>
      <c r="P9572" s="93"/>
    </row>
    <row r="9573" spans="2:16">
      <c r="B9573" s="93"/>
      <c r="C9573" s="93"/>
      <c r="D9573" s="93"/>
      <c r="F9573" s="93"/>
      <c r="H9573" s="93"/>
      <c r="J9573" s="93"/>
      <c r="L9573" s="93"/>
      <c r="N9573" s="93"/>
      <c r="P9573" s="93"/>
    </row>
    <row r="9574" spans="2:16">
      <c r="B9574" s="93"/>
      <c r="C9574" s="93"/>
      <c r="D9574" s="93"/>
      <c r="F9574" s="93"/>
      <c r="H9574" s="93"/>
      <c r="J9574" s="93"/>
      <c r="L9574" s="93"/>
      <c r="N9574" s="93"/>
      <c r="P9574" s="93"/>
    </row>
    <row r="9575" spans="2:16">
      <c r="B9575" s="93"/>
      <c r="C9575" s="93"/>
      <c r="D9575" s="93"/>
      <c r="F9575" s="93"/>
      <c r="H9575" s="93"/>
      <c r="J9575" s="93"/>
      <c r="L9575" s="93"/>
      <c r="N9575" s="93"/>
      <c r="P9575" s="93"/>
    </row>
    <row r="9576" spans="2:16">
      <c r="B9576" s="93"/>
      <c r="C9576" s="93"/>
      <c r="D9576" s="93"/>
      <c r="F9576" s="93"/>
      <c r="H9576" s="93"/>
      <c r="J9576" s="93"/>
      <c r="L9576" s="93"/>
      <c r="N9576" s="93"/>
      <c r="P9576" s="93"/>
    </row>
    <row r="9577" spans="2:16">
      <c r="B9577" s="93"/>
      <c r="C9577" s="93"/>
      <c r="D9577" s="93"/>
      <c r="F9577" s="93"/>
      <c r="H9577" s="93"/>
      <c r="J9577" s="93"/>
      <c r="L9577" s="93"/>
      <c r="N9577" s="93"/>
      <c r="P9577" s="93"/>
    </row>
    <row r="9578" spans="2:16">
      <c r="B9578" s="93"/>
      <c r="C9578" s="93"/>
      <c r="D9578" s="93"/>
      <c r="F9578" s="93"/>
      <c r="H9578" s="93"/>
      <c r="J9578" s="93"/>
      <c r="L9578" s="93"/>
      <c r="N9578" s="93"/>
      <c r="P9578" s="93"/>
    </row>
    <row r="9579" spans="2:16">
      <c r="B9579" s="93"/>
      <c r="C9579" s="93"/>
      <c r="D9579" s="93"/>
      <c r="F9579" s="93"/>
      <c r="H9579" s="93"/>
      <c r="J9579" s="93"/>
      <c r="L9579" s="93"/>
      <c r="N9579" s="93"/>
      <c r="P9579" s="93"/>
    </row>
    <row r="9580" spans="2:16">
      <c r="B9580" s="93"/>
      <c r="C9580" s="93"/>
      <c r="D9580" s="93"/>
      <c r="F9580" s="93"/>
      <c r="H9580" s="93"/>
      <c r="J9580" s="93"/>
      <c r="L9580" s="93"/>
      <c r="N9580" s="93"/>
      <c r="P9580" s="93"/>
    </row>
    <row r="9581" spans="2:16">
      <c r="B9581" s="93"/>
      <c r="C9581" s="93"/>
      <c r="D9581" s="93"/>
      <c r="F9581" s="93"/>
      <c r="H9581" s="93"/>
      <c r="J9581" s="93"/>
      <c r="L9581" s="93"/>
      <c r="N9581" s="93"/>
      <c r="P9581" s="93"/>
    </row>
    <row r="9582" spans="2:16">
      <c r="B9582" s="93"/>
      <c r="C9582" s="93"/>
      <c r="D9582" s="93"/>
      <c r="F9582" s="93"/>
      <c r="H9582" s="93"/>
      <c r="J9582" s="93"/>
      <c r="L9582" s="93"/>
      <c r="N9582" s="93"/>
      <c r="P9582" s="93"/>
    </row>
    <row r="9583" spans="2:16">
      <c r="B9583" s="93"/>
      <c r="C9583" s="93"/>
      <c r="D9583" s="93"/>
      <c r="F9583" s="93"/>
      <c r="H9583" s="93"/>
      <c r="J9583" s="93"/>
      <c r="L9583" s="93"/>
      <c r="N9583" s="93"/>
      <c r="P9583" s="93"/>
    </row>
    <row r="9584" spans="2:16">
      <c r="B9584" s="93"/>
      <c r="C9584" s="93"/>
      <c r="D9584" s="93"/>
      <c r="F9584" s="93"/>
      <c r="H9584" s="93"/>
      <c r="J9584" s="93"/>
      <c r="L9584" s="93"/>
      <c r="N9584" s="93"/>
      <c r="P9584" s="93"/>
    </row>
    <row r="9585" spans="2:16">
      <c r="B9585" s="93"/>
      <c r="C9585" s="93"/>
      <c r="D9585" s="93"/>
      <c r="F9585" s="93"/>
      <c r="H9585" s="93"/>
      <c r="J9585" s="93"/>
      <c r="L9585" s="93"/>
      <c r="N9585" s="93"/>
      <c r="P9585" s="93"/>
    </row>
    <row r="9586" spans="2:16">
      <c r="B9586" s="93"/>
      <c r="C9586" s="93"/>
      <c r="D9586" s="93"/>
      <c r="F9586" s="93"/>
      <c r="H9586" s="93"/>
      <c r="J9586" s="93"/>
      <c r="L9586" s="93"/>
      <c r="N9586" s="93"/>
      <c r="P9586" s="93"/>
    </row>
    <row r="9587" spans="2:16">
      <c r="B9587" s="93"/>
      <c r="C9587" s="93"/>
      <c r="D9587" s="93"/>
      <c r="F9587" s="93"/>
      <c r="H9587" s="93"/>
      <c r="J9587" s="93"/>
      <c r="L9587" s="93"/>
      <c r="N9587" s="93"/>
      <c r="P9587" s="93"/>
    </row>
    <row r="9588" spans="2:16">
      <c r="B9588" s="93"/>
      <c r="C9588" s="93"/>
      <c r="D9588" s="93"/>
      <c r="F9588" s="93"/>
      <c r="H9588" s="93"/>
      <c r="J9588" s="93"/>
      <c r="L9588" s="93"/>
      <c r="N9588" s="93"/>
      <c r="P9588" s="93"/>
    </row>
    <row r="9589" spans="2:16">
      <c r="B9589" s="93"/>
      <c r="C9589" s="93"/>
      <c r="D9589" s="93"/>
      <c r="F9589" s="93"/>
      <c r="H9589" s="93"/>
      <c r="J9589" s="93"/>
      <c r="L9589" s="93"/>
      <c r="N9589" s="93"/>
      <c r="P9589" s="93"/>
    </row>
    <row r="9590" spans="2:16">
      <c r="B9590" s="93"/>
      <c r="C9590" s="93"/>
      <c r="D9590" s="93"/>
      <c r="F9590" s="93"/>
      <c r="H9590" s="93"/>
      <c r="J9590" s="93"/>
      <c r="L9590" s="93"/>
      <c r="N9590" s="93"/>
      <c r="P9590" s="93"/>
    </row>
    <row r="9591" spans="2:16">
      <c r="B9591" s="93"/>
      <c r="C9591" s="93"/>
      <c r="D9591" s="93"/>
      <c r="F9591" s="93"/>
      <c r="H9591" s="93"/>
      <c r="J9591" s="93"/>
      <c r="L9591" s="93"/>
      <c r="N9591" s="93"/>
      <c r="P9591" s="93"/>
    </row>
    <row r="9592" spans="2:16">
      <c r="B9592" s="93"/>
      <c r="C9592" s="93"/>
      <c r="D9592" s="93"/>
      <c r="F9592" s="93"/>
      <c r="H9592" s="93"/>
      <c r="J9592" s="93"/>
      <c r="L9592" s="93"/>
      <c r="N9592" s="93"/>
      <c r="P9592" s="93"/>
    </row>
    <row r="9593" spans="2:16">
      <c r="B9593" s="93"/>
      <c r="C9593" s="93"/>
      <c r="D9593" s="93"/>
      <c r="F9593" s="93"/>
      <c r="H9593" s="93"/>
      <c r="J9593" s="93"/>
      <c r="L9593" s="93"/>
      <c r="N9593" s="93"/>
      <c r="P9593" s="93"/>
    </row>
    <row r="9594" spans="2:16">
      <c r="B9594" s="93"/>
      <c r="C9594" s="93"/>
      <c r="D9594" s="93"/>
      <c r="F9594" s="93"/>
      <c r="H9594" s="93"/>
      <c r="J9594" s="93"/>
      <c r="L9594" s="93"/>
      <c r="N9594" s="93"/>
      <c r="P9594" s="93"/>
    </row>
    <row r="9595" spans="2:16">
      <c r="B9595" s="93"/>
      <c r="C9595" s="93"/>
      <c r="D9595" s="93"/>
      <c r="F9595" s="93"/>
      <c r="H9595" s="93"/>
      <c r="J9595" s="93"/>
      <c r="L9595" s="93"/>
      <c r="N9595" s="93"/>
      <c r="P9595" s="93"/>
    </row>
    <row r="9596" spans="2:16">
      <c r="B9596" s="93"/>
      <c r="C9596" s="93"/>
      <c r="D9596" s="93"/>
      <c r="F9596" s="93"/>
      <c r="H9596" s="93"/>
      <c r="J9596" s="93"/>
      <c r="L9596" s="93"/>
      <c r="N9596" s="93"/>
      <c r="P9596" s="93"/>
    </row>
    <row r="9597" spans="2:16">
      <c r="B9597" s="93"/>
      <c r="C9597" s="93"/>
      <c r="D9597" s="93"/>
      <c r="F9597" s="93"/>
      <c r="H9597" s="93"/>
      <c r="J9597" s="93"/>
      <c r="L9597" s="93"/>
      <c r="N9597" s="93"/>
      <c r="P9597" s="93"/>
    </row>
    <row r="9598" spans="2:16">
      <c r="B9598" s="93"/>
      <c r="C9598" s="93"/>
      <c r="D9598" s="93"/>
      <c r="F9598" s="93"/>
      <c r="H9598" s="93"/>
      <c r="J9598" s="93"/>
      <c r="L9598" s="93"/>
      <c r="N9598" s="93"/>
      <c r="P9598" s="93"/>
    </row>
    <row r="9599" spans="2:16">
      <c r="B9599" s="93"/>
      <c r="C9599" s="93"/>
      <c r="D9599" s="93"/>
      <c r="F9599" s="93"/>
      <c r="H9599" s="93"/>
      <c r="J9599" s="93"/>
      <c r="L9599" s="93"/>
      <c r="N9599" s="93"/>
      <c r="P9599" s="93"/>
    </row>
    <row r="9600" spans="2:16">
      <c r="B9600" s="93"/>
      <c r="C9600" s="93"/>
      <c r="D9600" s="93"/>
      <c r="F9600" s="93"/>
      <c r="H9600" s="93"/>
      <c r="J9600" s="93"/>
      <c r="L9600" s="93"/>
      <c r="N9600" s="93"/>
      <c r="P9600" s="93"/>
    </row>
    <row r="9601" spans="2:16">
      <c r="B9601" s="93"/>
      <c r="C9601" s="93"/>
      <c r="D9601" s="93"/>
      <c r="F9601" s="93"/>
      <c r="H9601" s="93"/>
      <c r="J9601" s="93"/>
      <c r="L9601" s="93"/>
      <c r="N9601" s="93"/>
      <c r="P9601" s="93"/>
    </row>
    <row r="9602" spans="2:16">
      <c r="B9602" s="93"/>
      <c r="C9602" s="93"/>
      <c r="D9602" s="93"/>
      <c r="F9602" s="93"/>
      <c r="H9602" s="93"/>
      <c r="J9602" s="93"/>
      <c r="L9602" s="93"/>
      <c r="N9602" s="93"/>
      <c r="P9602" s="93"/>
    </row>
    <row r="9603" spans="2:16">
      <c r="B9603" s="93"/>
      <c r="C9603" s="93"/>
      <c r="D9603" s="93"/>
      <c r="F9603" s="93"/>
      <c r="H9603" s="93"/>
      <c r="J9603" s="93"/>
      <c r="L9603" s="93"/>
      <c r="N9603" s="93"/>
      <c r="P9603" s="93"/>
    </row>
    <row r="9604" spans="2:16">
      <c r="B9604" s="93"/>
      <c r="C9604" s="93"/>
      <c r="D9604" s="93"/>
      <c r="F9604" s="93"/>
      <c r="H9604" s="93"/>
      <c r="J9604" s="93"/>
      <c r="L9604" s="93"/>
      <c r="N9604" s="93"/>
      <c r="P9604" s="93"/>
    </row>
    <row r="9605" spans="2:16">
      <c r="B9605" s="93"/>
      <c r="C9605" s="93"/>
      <c r="D9605" s="93"/>
      <c r="F9605" s="93"/>
      <c r="H9605" s="93"/>
      <c r="J9605" s="93"/>
      <c r="L9605" s="93"/>
      <c r="N9605" s="93"/>
      <c r="P9605" s="93"/>
    </row>
    <row r="9606" spans="2:16">
      <c r="B9606" s="93"/>
      <c r="C9606" s="93"/>
      <c r="D9606" s="93"/>
      <c r="F9606" s="93"/>
      <c r="H9606" s="93"/>
      <c r="J9606" s="93"/>
      <c r="L9606" s="93"/>
      <c r="N9606" s="93"/>
      <c r="P9606" s="93"/>
    </row>
    <row r="9607" spans="2:16">
      <c r="B9607" s="93"/>
      <c r="C9607" s="93"/>
      <c r="D9607" s="93"/>
      <c r="F9607" s="93"/>
      <c r="H9607" s="93"/>
      <c r="J9607" s="93"/>
      <c r="L9607" s="93"/>
      <c r="N9607" s="93"/>
      <c r="P9607" s="93"/>
    </row>
    <row r="9608" spans="2:16">
      <c r="B9608" s="93"/>
      <c r="C9608" s="93"/>
      <c r="D9608" s="93"/>
      <c r="F9608" s="93"/>
      <c r="H9608" s="93"/>
      <c r="J9608" s="93"/>
      <c r="L9608" s="93"/>
      <c r="N9608" s="93"/>
      <c r="P9608" s="93"/>
    </row>
    <row r="9609" spans="2:16">
      <c r="B9609" s="93"/>
      <c r="C9609" s="93"/>
      <c r="D9609" s="93"/>
      <c r="F9609" s="93"/>
      <c r="H9609" s="93"/>
      <c r="J9609" s="93"/>
      <c r="L9609" s="93"/>
      <c r="N9609" s="93"/>
      <c r="P9609" s="93"/>
    </row>
    <row r="9610" spans="2:16">
      <c r="B9610" s="93"/>
      <c r="C9610" s="93"/>
      <c r="D9610" s="93"/>
      <c r="F9610" s="93"/>
      <c r="H9610" s="93"/>
      <c r="J9610" s="93"/>
      <c r="L9610" s="93"/>
      <c r="N9610" s="93"/>
      <c r="P9610" s="93"/>
    </row>
    <row r="9611" spans="2:16">
      <c r="B9611" s="93"/>
      <c r="C9611" s="93"/>
      <c r="D9611" s="93"/>
      <c r="F9611" s="93"/>
      <c r="H9611" s="93"/>
      <c r="J9611" s="93"/>
      <c r="L9611" s="93"/>
      <c r="N9611" s="93"/>
      <c r="P9611" s="93"/>
    </row>
    <row r="9612" spans="2:16">
      <c r="B9612" s="93"/>
      <c r="C9612" s="93"/>
      <c r="D9612" s="93"/>
      <c r="F9612" s="93"/>
      <c r="H9612" s="93"/>
      <c r="J9612" s="93"/>
      <c r="L9612" s="93"/>
      <c r="N9612" s="93"/>
      <c r="P9612" s="93"/>
    </row>
    <row r="9613" spans="2:16">
      <c r="B9613" s="93"/>
      <c r="C9613" s="93"/>
      <c r="D9613" s="93"/>
      <c r="F9613" s="93"/>
      <c r="H9613" s="93"/>
      <c r="J9613" s="93"/>
      <c r="L9613" s="93"/>
      <c r="N9613" s="93"/>
      <c r="P9613" s="93"/>
    </row>
    <row r="9614" spans="2:16">
      <c r="B9614" s="93"/>
      <c r="C9614" s="93"/>
      <c r="D9614" s="93"/>
      <c r="F9614" s="93"/>
      <c r="H9614" s="93"/>
      <c r="J9614" s="93"/>
      <c r="L9614" s="93"/>
      <c r="N9614" s="93"/>
      <c r="P9614" s="93"/>
    </row>
    <row r="9615" spans="2:16">
      <c r="B9615" s="93"/>
      <c r="C9615" s="93"/>
      <c r="D9615" s="93"/>
      <c r="F9615" s="93"/>
      <c r="H9615" s="93"/>
      <c r="J9615" s="93"/>
      <c r="L9615" s="93"/>
      <c r="N9615" s="93"/>
      <c r="P9615" s="93"/>
    </row>
    <row r="9616" spans="2:16">
      <c r="B9616" s="93"/>
      <c r="C9616" s="93"/>
      <c r="D9616" s="93"/>
      <c r="F9616" s="93"/>
      <c r="H9616" s="93"/>
      <c r="J9616" s="93"/>
      <c r="L9616" s="93"/>
      <c r="N9616" s="93"/>
      <c r="P9616" s="93"/>
    </row>
    <row r="9617" spans="2:16">
      <c r="B9617" s="93"/>
      <c r="C9617" s="93"/>
      <c r="D9617" s="93"/>
      <c r="F9617" s="93"/>
      <c r="H9617" s="93"/>
      <c r="J9617" s="93"/>
      <c r="L9617" s="93"/>
      <c r="N9617" s="93"/>
      <c r="P9617" s="93"/>
    </row>
    <row r="9618" spans="2:16">
      <c r="B9618" s="93"/>
      <c r="C9618" s="93"/>
      <c r="D9618" s="93"/>
      <c r="F9618" s="93"/>
      <c r="H9618" s="93"/>
      <c r="J9618" s="93"/>
      <c r="L9618" s="93"/>
      <c r="N9618" s="93"/>
      <c r="P9618" s="93"/>
    </row>
    <row r="9619" spans="2:16">
      <c r="B9619" s="93"/>
      <c r="C9619" s="93"/>
      <c r="D9619" s="93"/>
      <c r="F9619" s="93"/>
      <c r="H9619" s="93"/>
      <c r="J9619" s="93"/>
      <c r="L9619" s="93"/>
      <c r="N9619" s="93"/>
      <c r="P9619" s="93"/>
    </row>
    <row r="9620" spans="2:16">
      <c r="B9620" s="93"/>
      <c r="C9620" s="93"/>
      <c r="D9620" s="93"/>
      <c r="F9620" s="93"/>
      <c r="H9620" s="93"/>
      <c r="J9620" s="93"/>
      <c r="L9620" s="93"/>
      <c r="N9620" s="93"/>
      <c r="P9620" s="93"/>
    </row>
    <row r="9621" spans="2:16">
      <c r="B9621" s="93"/>
      <c r="C9621" s="93"/>
      <c r="D9621" s="93"/>
      <c r="F9621" s="93"/>
      <c r="H9621" s="93"/>
      <c r="J9621" s="93"/>
      <c r="L9621" s="93"/>
      <c r="N9621" s="93"/>
      <c r="P9621" s="93"/>
    </row>
    <row r="9622" spans="2:16">
      <c r="B9622" s="93"/>
      <c r="C9622" s="93"/>
      <c r="D9622" s="93"/>
      <c r="F9622" s="93"/>
      <c r="H9622" s="93"/>
      <c r="J9622" s="93"/>
      <c r="L9622" s="93"/>
      <c r="N9622" s="93"/>
      <c r="P9622" s="93"/>
    </row>
    <row r="9623" spans="2:16">
      <c r="B9623" s="93"/>
      <c r="C9623" s="93"/>
      <c r="D9623" s="93"/>
      <c r="F9623" s="93"/>
      <c r="H9623" s="93"/>
      <c r="J9623" s="93"/>
      <c r="L9623" s="93"/>
      <c r="N9623" s="93"/>
      <c r="P9623" s="93"/>
    </row>
    <row r="9624" spans="2:16">
      <c r="B9624" s="93"/>
      <c r="C9624" s="93"/>
      <c r="D9624" s="93"/>
      <c r="F9624" s="93"/>
      <c r="H9624" s="93"/>
      <c r="J9624" s="93"/>
      <c r="L9624" s="93"/>
      <c r="N9624" s="93"/>
      <c r="P9624" s="93"/>
    </row>
    <row r="9625" spans="2:16">
      <c r="B9625" s="93"/>
      <c r="C9625" s="93"/>
      <c r="D9625" s="93"/>
      <c r="F9625" s="93"/>
      <c r="H9625" s="93"/>
      <c r="J9625" s="93"/>
      <c r="L9625" s="93"/>
      <c r="N9625" s="93"/>
      <c r="P9625" s="93"/>
    </row>
    <row r="9626" spans="2:16">
      <c r="B9626" s="93"/>
      <c r="C9626" s="93"/>
      <c r="D9626" s="93"/>
      <c r="F9626" s="93"/>
      <c r="H9626" s="93"/>
      <c r="J9626" s="93"/>
      <c r="L9626" s="93"/>
      <c r="N9626" s="93"/>
      <c r="P9626" s="93"/>
    </row>
    <row r="9627" spans="2:16">
      <c r="B9627" s="93"/>
      <c r="C9627" s="93"/>
      <c r="D9627" s="93"/>
      <c r="F9627" s="93"/>
      <c r="H9627" s="93"/>
      <c r="J9627" s="93"/>
      <c r="L9627" s="93"/>
      <c r="N9627" s="93"/>
      <c r="P9627" s="93"/>
    </row>
    <row r="9628" spans="2:16">
      <c r="B9628" s="93"/>
      <c r="C9628" s="93"/>
      <c r="D9628" s="93"/>
      <c r="F9628" s="93"/>
      <c r="H9628" s="93"/>
      <c r="J9628" s="93"/>
      <c r="L9628" s="93"/>
      <c r="N9628" s="93"/>
      <c r="P9628" s="93"/>
    </row>
    <row r="9629" spans="2:16">
      <c r="B9629" s="93"/>
      <c r="C9629" s="93"/>
      <c r="D9629" s="93"/>
      <c r="F9629" s="93"/>
      <c r="H9629" s="93"/>
      <c r="J9629" s="93"/>
      <c r="L9629" s="93"/>
      <c r="N9629" s="93"/>
      <c r="P9629" s="93"/>
    </row>
    <row r="9630" spans="2:16">
      <c r="B9630" s="93"/>
      <c r="C9630" s="93"/>
      <c r="D9630" s="93"/>
      <c r="F9630" s="93"/>
      <c r="H9630" s="93"/>
      <c r="J9630" s="93"/>
      <c r="L9630" s="93"/>
      <c r="N9630" s="93"/>
      <c r="P9630" s="93"/>
    </row>
    <row r="9631" spans="2:16">
      <c r="B9631" s="93"/>
      <c r="C9631" s="93"/>
      <c r="D9631" s="93"/>
      <c r="F9631" s="93"/>
      <c r="H9631" s="93"/>
      <c r="J9631" s="93"/>
      <c r="L9631" s="93"/>
      <c r="N9631" s="93"/>
      <c r="P9631" s="93"/>
    </row>
    <row r="9632" spans="2:16">
      <c r="B9632" s="93"/>
      <c r="C9632" s="93"/>
      <c r="D9632" s="93"/>
      <c r="F9632" s="93"/>
      <c r="H9632" s="93"/>
      <c r="J9632" s="93"/>
      <c r="L9632" s="93"/>
      <c r="N9632" s="93"/>
      <c r="P9632" s="93"/>
    </row>
    <row r="9633" spans="2:16">
      <c r="B9633" s="93"/>
      <c r="C9633" s="93"/>
      <c r="D9633" s="93"/>
      <c r="F9633" s="93"/>
      <c r="H9633" s="93"/>
      <c r="J9633" s="93"/>
      <c r="L9633" s="93"/>
      <c r="N9633" s="93"/>
      <c r="P9633" s="93"/>
    </row>
    <row r="9634" spans="2:16">
      <c r="B9634" s="93"/>
      <c r="C9634" s="93"/>
      <c r="D9634" s="93"/>
      <c r="F9634" s="93"/>
      <c r="H9634" s="93"/>
      <c r="J9634" s="93"/>
      <c r="L9634" s="93"/>
      <c r="N9634" s="93"/>
      <c r="P9634" s="93"/>
    </row>
    <row r="9635" spans="2:16">
      <c r="B9635" s="93"/>
      <c r="C9635" s="93"/>
      <c r="D9635" s="93"/>
      <c r="F9635" s="93"/>
      <c r="H9635" s="93"/>
      <c r="J9635" s="93"/>
      <c r="L9635" s="93"/>
      <c r="N9635" s="93"/>
      <c r="P9635" s="93"/>
    </row>
    <row r="9636" spans="2:16">
      <c r="B9636" s="93"/>
      <c r="C9636" s="93"/>
      <c r="D9636" s="93"/>
      <c r="F9636" s="93"/>
      <c r="H9636" s="93"/>
      <c r="J9636" s="93"/>
      <c r="L9636" s="93"/>
      <c r="N9636" s="93"/>
      <c r="P9636" s="93"/>
    </row>
    <row r="9637" spans="2:16">
      <c r="B9637" s="93"/>
      <c r="C9637" s="93"/>
      <c r="D9637" s="93"/>
      <c r="F9637" s="93"/>
      <c r="H9637" s="93"/>
      <c r="J9637" s="93"/>
      <c r="L9637" s="93"/>
      <c r="N9637" s="93"/>
      <c r="P9637" s="93"/>
    </row>
    <row r="9638" spans="2:16">
      <c r="B9638" s="93"/>
      <c r="C9638" s="93"/>
      <c r="D9638" s="93"/>
      <c r="F9638" s="93"/>
      <c r="H9638" s="93"/>
      <c r="J9638" s="93"/>
      <c r="L9638" s="93"/>
      <c r="N9638" s="93"/>
      <c r="P9638" s="93"/>
    </row>
    <row r="9639" spans="2:16">
      <c r="B9639" s="93"/>
      <c r="C9639" s="93"/>
      <c r="D9639" s="93"/>
      <c r="F9639" s="93"/>
      <c r="H9639" s="93"/>
      <c r="J9639" s="93"/>
      <c r="L9639" s="93"/>
      <c r="N9639" s="93"/>
      <c r="P9639" s="93"/>
    </row>
    <row r="9640" spans="2:16">
      <c r="B9640" s="93"/>
      <c r="C9640" s="93"/>
      <c r="D9640" s="93"/>
      <c r="F9640" s="93"/>
      <c r="H9640" s="93"/>
      <c r="J9640" s="93"/>
      <c r="L9640" s="93"/>
      <c r="N9640" s="93"/>
      <c r="P9640" s="93"/>
    </row>
    <row r="9641" spans="2:16">
      <c r="B9641" s="93"/>
      <c r="C9641" s="93"/>
      <c r="D9641" s="93"/>
      <c r="F9641" s="93"/>
      <c r="H9641" s="93"/>
      <c r="J9641" s="93"/>
      <c r="L9641" s="93"/>
      <c r="N9641" s="93"/>
      <c r="P9641" s="93"/>
    </row>
    <row r="9642" spans="2:16">
      <c r="B9642" s="93"/>
      <c r="C9642" s="93"/>
      <c r="D9642" s="93"/>
      <c r="F9642" s="93"/>
      <c r="H9642" s="93"/>
      <c r="J9642" s="93"/>
      <c r="L9642" s="93"/>
      <c r="N9642" s="93"/>
      <c r="P9642" s="93"/>
    </row>
    <row r="9643" spans="2:16">
      <c r="B9643" s="93"/>
      <c r="C9643" s="93"/>
      <c r="D9643" s="93"/>
      <c r="F9643" s="93"/>
      <c r="H9643" s="93"/>
      <c r="J9643" s="93"/>
      <c r="L9643" s="93"/>
      <c r="N9643" s="93"/>
      <c r="P9643" s="93"/>
    </row>
    <row r="9644" spans="2:16">
      <c r="B9644" s="93"/>
      <c r="C9644" s="93"/>
      <c r="D9644" s="93"/>
      <c r="F9644" s="93"/>
      <c r="H9644" s="93"/>
      <c r="J9644" s="93"/>
      <c r="L9644" s="93"/>
      <c r="N9644" s="93"/>
      <c r="P9644" s="93"/>
    </row>
    <row r="9645" spans="2:16">
      <c r="B9645" s="93"/>
      <c r="C9645" s="93"/>
      <c r="D9645" s="93"/>
      <c r="F9645" s="93"/>
      <c r="H9645" s="93"/>
      <c r="J9645" s="93"/>
      <c r="L9645" s="93"/>
      <c r="N9645" s="93"/>
      <c r="P9645" s="93"/>
    </row>
    <row r="9646" spans="2:16">
      <c r="B9646" s="93"/>
      <c r="C9646" s="93"/>
      <c r="D9646" s="93"/>
      <c r="F9646" s="93"/>
      <c r="H9646" s="93"/>
      <c r="J9646" s="93"/>
      <c r="L9646" s="93"/>
      <c r="N9646" s="93"/>
      <c r="P9646" s="93"/>
    </row>
    <row r="9647" spans="2:16">
      <c r="B9647" s="93"/>
      <c r="C9647" s="93"/>
      <c r="D9647" s="93"/>
      <c r="F9647" s="93"/>
      <c r="H9647" s="93"/>
      <c r="J9647" s="93"/>
      <c r="L9647" s="93"/>
      <c r="N9647" s="93"/>
      <c r="P9647" s="93"/>
    </row>
    <row r="9648" spans="2:16">
      <c r="B9648" s="93"/>
      <c r="C9648" s="93"/>
      <c r="D9648" s="93"/>
      <c r="F9648" s="93"/>
      <c r="H9648" s="93"/>
      <c r="J9648" s="93"/>
      <c r="L9648" s="93"/>
      <c r="N9648" s="93"/>
      <c r="P9648" s="93"/>
    </row>
    <row r="9649" spans="2:16">
      <c r="B9649" s="93"/>
      <c r="C9649" s="93"/>
      <c r="D9649" s="93"/>
      <c r="F9649" s="93"/>
      <c r="H9649" s="93"/>
      <c r="J9649" s="93"/>
      <c r="L9649" s="93"/>
      <c r="N9649" s="93"/>
      <c r="P9649" s="93"/>
    </row>
    <row r="9650" spans="2:16">
      <c r="B9650" s="93"/>
      <c r="C9650" s="93"/>
      <c r="D9650" s="93"/>
      <c r="F9650" s="93"/>
      <c r="H9650" s="93"/>
      <c r="J9650" s="93"/>
      <c r="L9650" s="93"/>
      <c r="N9650" s="93"/>
      <c r="P9650" s="93"/>
    </row>
    <row r="9651" spans="2:16">
      <c r="B9651" s="93"/>
      <c r="C9651" s="93"/>
      <c r="D9651" s="93"/>
      <c r="F9651" s="93"/>
      <c r="H9651" s="93"/>
      <c r="J9651" s="93"/>
      <c r="L9651" s="93"/>
      <c r="N9651" s="93"/>
      <c r="P9651" s="93"/>
    </row>
    <row r="9652" spans="2:16">
      <c r="B9652" s="93"/>
      <c r="C9652" s="93"/>
      <c r="D9652" s="93"/>
      <c r="F9652" s="93"/>
      <c r="H9652" s="93"/>
      <c r="J9652" s="93"/>
      <c r="L9652" s="93"/>
      <c r="N9652" s="93"/>
      <c r="P9652" s="93"/>
    </row>
    <row r="9653" spans="2:16">
      <c r="B9653" s="93"/>
      <c r="C9653" s="93"/>
      <c r="D9653" s="93"/>
      <c r="F9653" s="93"/>
      <c r="H9653" s="93"/>
      <c r="J9653" s="93"/>
      <c r="L9653" s="93"/>
      <c r="N9653" s="93"/>
      <c r="P9653" s="93"/>
    </row>
    <row r="9654" spans="2:16">
      <c r="B9654" s="93"/>
      <c r="C9654" s="93"/>
      <c r="D9654" s="93"/>
      <c r="F9654" s="93"/>
      <c r="H9654" s="93"/>
      <c r="J9654" s="93"/>
      <c r="L9654" s="93"/>
      <c r="N9654" s="93"/>
      <c r="P9654" s="93"/>
    </row>
    <row r="9655" spans="2:16">
      <c r="B9655" s="93"/>
      <c r="C9655" s="93"/>
      <c r="D9655" s="93"/>
      <c r="F9655" s="93"/>
      <c r="H9655" s="93"/>
      <c r="J9655" s="93"/>
      <c r="L9655" s="93"/>
      <c r="N9655" s="93"/>
      <c r="P9655" s="93"/>
    </row>
    <row r="9656" spans="2:16">
      <c r="B9656" s="93"/>
      <c r="C9656" s="93"/>
      <c r="D9656" s="93"/>
      <c r="F9656" s="93"/>
      <c r="H9656" s="93"/>
      <c r="J9656" s="93"/>
      <c r="L9656" s="93"/>
      <c r="N9656" s="93"/>
      <c r="P9656" s="93"/>
    </row>
    <row r="9657" spans="2:16">
      <c r="B9657" s="93"/>
      <c r="C9657" s="93"/>
      <c r="D9657" s="93"/>
      <c r="F9657" s="93"/>
      <c r="H9657" s="93"/>
      <c r="J9657" s="93"/>
      <c r="L9657" s="93"/>
      <c r="N9657" s="93"/>
      <c r="P9657" s="93"/>
    </row>
    <row r="9658" spans="2:16">
      <c r="B9658" s="93"/>
      <c r="C9658" s="93"/>
      <c r="D9658" s="93"/>
      <c r="F9658" s="93"/>
      <c r="H9658" s="93"/>
      <c r="J9658" s="93"/>
      <c r="L9658" s="93"/>
      <c r="N9658" s="93"/>
      <c r="P9658" s="93"/>
    </row>
    <row r="9659" spans="2:16">
      <c r="B9659" s="93"/>
      <c r="C9659" s="93"/>
      <c r="D9659" s="93"/>
      <c r="F9659" s="93"/>
      <c r="H9659" s="93"/>
      <c r="J9659" s="93"/>
      <c r="L9659" s="93"/>
      <c r="N9659" s="93"/>
      <c r="P9659" s="93"/>
    </row>
    <row r="9660" spans="2:16">
      <c r="B9660" s="93"/>
      <c r="C9660" s="93"/>
      <c r="D9660" s="93"/>
      <c r="F9660" s="93"/>
      <c r="H9660" s="93"/>
      <c r="J9660" s="93"/>
      <c r="L9660" s="93"/>
      <c r="N9660" s="93"/>
      <c r="P9660" s="93"/>
    </row>
    <row r="9661" spans="2:16">
      <c r="B9661" s="93"/>
      <c r="C9661" s="93"/>
      <c r="D9661" s="93"/>
      <c r="F9661" s="93"/>
      <c r="H9661" s="93"/>
      <c r="J9661" s="93"/>
      <c r="L9661" s="93"/>
      <c r="N9661" s="93"/>
      <c r="P9661" s="93"/>
    </row>
    <row r="9662" spans="2:16">
      <c r="B9662" s="93"/>
      <c r="C9662" s="93"/>
      <c r="D9662" s="93"/>
      <c r="F9662" s="93"/>
      <c r="H9662" s="93"/>
      <c r="J9662" s="93"/>
      <c r="L9662" s="93"/>
      <c r="N9662" s="93"/>
      <c r="P9662" s="93"/>
    </row>
    <row r="9663" spans="2:16">
      <c r="B9663" s="93"/>
      <c r="C9663" s="93"/>
      <c r="D9663" s="93"/>
      <c r="F9663" s="93"/>
      <c r="H9663" s="93"/>
      <c r="J9663" s="93"/>
      <c r="L9663" s="93"/>
      <c r="N9663" s="93"/>
      <c r="P9663" s="93"/>
    </row>
    <row r="9664" spans="2:16">
      <c r="B9664" s="93"/>
      <c r="C9664" s="93"/>
      <c r="D9664" s="93"/>
      <c r="F9664" s="93"/>
      <c r="H9664" s="93"/>
      <c r="J9664" s="93"/>
      <c r="L9664" s="93"/>
      <c r="N9664" s="93"/>
      <c r="P9664" s="93"/>
    </row>
    <row r="9665" spans="2:16">
      <c r="B9665" s="93"/>
      <c r="C9665" s="93"/>
      <c r="D9665" s="93"/>
      <c r="F9665" s="93"/>
      <c r="H9665" s="93"/>
      <c r="J9665" s="93"/>
      <c r="L9665" s="93"/>
      <c r="N9665" s="93"/>
      <c r="P9665" s="93"/>
    </row>
    <row r="9666" spans="2:16">
      <c r="B9666" s="93"/>
      <c r="C9666" s="93"/>
      <c r="D9666" s="93"/>
      <c r="F9666" s="93"/>
      <c r="H9666" s="93"/>
      <c r="J9666" s="93"/>
      <c r="L9666" s="93"/>
      <c r="N9666" s="93"/>
      <c r="P9666" s="93"/>
    </row>
    <row r="9667" spans="2:16">
      <c r="B9667" s="93"/>
      <c r="C9667" s="93"/>
      <c r="D9667" s="93"/>
      <c r="F9667" s="93"/>
      <c r="H9667" s="93"/>
      <c r="J9667" s="93"/>
      <c r="L9667" s="93"/>
      <c r="N9667" s="93"/>
      <c r="P9667" s="93"/>
    </row>
    <row r="9668" spans="2:16">
      <c r="B9668" s="93"/>
      <c r="C9668" s="93"/>
      <c r="D9668" s="93"/>
      <c r="F9668" s="93"/>
      <c r="H9668" s="93"/>
      <c r="J9668" s="93"/>
      <c r="L9668" s="93"/>
      <c r="N9668" s="93"/>
      <c r="P9668" s="93"/>
    </row>
    <row r="9669" spans="2:16">
      <c r="B9669" s="93"/>
      <c r="C9669" s="93"/>
      <c r="D9669" s="93"/>
      <c r="F9669" s="93"/>
      <c r="H9669" s="93"/>
      <c r="J9669" s="93"/>
      <c r="L9669" s="93"/>
      <c r="N9669" s="93"/>
      <c r="P9669" s="93"/>
    </row>
    <row r="9670" spans="2:16">
      <c r="B9670" s="93"/>
      <c r="C9670" s="93"/>
      <c r="D9670" s="93"/>
      <c r="F9670" s="93"/>
      <c r="H9670" s="93"/>
      <c r="J9670" s="93"/>
      <c r="L9670" s="93"/>
      <c r="N9670" s="93"/>
      <c r="P9670" s="93"/>
    </row>
    <row r="9671" spans="2:16">
      <c r="B9671" s="93"/>
      <c r="C9671" s="93"/>
      <c r="D9671" s="93"/>
      <c r="F9671" s="93"/>
      <c r="H9671" s="93"/>
      <c r="J9671" s="93"/>
      <c r="L9671" s="93"/>
      <c r="N9671" s="93"/>
      <c r="P9671" s="93"/>
    </row>
    <row r="9672" spans="2:16">
      <c r="B9672" s="93"/>
      <c r="C9672" s="93"/>
      <c r="D9672" s="93"/>
      <c r="F9672" s="93"/>
      <c r="H9672" s="93"/>
      <c r="J9672" s="93"/>
      <c r="L9672" s="93"/>
      <c r="N9672" s="93"/>
      <c r="P9672" s="93"/>
    </row>
    <row r="9673" spans="2:16">
      <c r="B9673" s="93"/>
      <c r="C9673" s="93"/>
      <c r="D9673" s="93"/>
      <c r="F9673" s="93"/>
      <c r="H9673" s="93"/>
      <c r="J9673" s="93"/>
      <c r="L9673" s="93"/>
      <c r="N9673" s="93"/>
      <c r="P9673" s="93"/>
    </row>
    <row r="9674" spans="2:16">
      <c r="B9674" s="93"/>
      <c r="C9674" s="93"/>
      <c r="D9674" s="93"/>
      <c r="F9674" s="93"/>
      <c r="H9674" s="93"/>
      <c r="J9674" s="93"/>
      <c r="L9674" s="93"/>
      <c r="N9674" s="93"/>
      <c r="P9674" s="93"/>
    </row>
    <row r="9675" spans="2:16">
      <c r="B9675" s="93"/>
      <c r="C9675" s="93"/>
      <c r="D9675" s="93"/>
      <c r="F9675" s="93"/>
      <c r="H9675" s="93"/>
      <c r="J9675" s="93"/>
      <c r="L9675" s="93"/>
      <c r="N9675" s="93"/>
      <c r="P9675" s="93"/>
    </row>
    <row r="9676" spans="2:16">
      <c r="B9676" s="93"/>
      <c r="C9676" s="93"/>
      <c r="D9676" s="93"/>
      <c r="F9676" s="93"/>
      <c r="H9676" s="93"/>
      <c r="J9676" s="93"/>
      <c r="L9676" s="93"/>
      <c r="N9676" s="93"/>
      <c r="P9676" s="93"/>
    </row>
    <row r="9677" spans="2:16">
      <c r="B9677" s="93"/>
      <c r="C9677" s="93"/>
      <c r="D9677" s="93"/>
      <c r="F9677" s="93"/>
      <c r="H9677" s="93"/>
      <c r="J9677" s="93"/>
      <c r="L9677" s="93"/>
      <c r="N9677" s="93"/>
      <c r="P9677" s="93"/>
    </row>
    <row r="9678" spans="2:16">
      <c r="B9678" s="93"/>
      <c r="C9678" s="93"/>
      <c r="D9678" s="93"/>
      <c r="F9678" s="93"/>
      <c r="H9678" s="93"/>
      <c r="J9678" s="93"/>
      <c r="L9678" s="93"/>
      <c r="N9678" s="93"/>
      <c r="P9678" s="93"/>
    </row>
    <row r="9679" spans="2:16">
      <c r="B9679" s="93"/>
      <c r="C9679" s="93"/>
      <c r="D9679" s="93"/>
      <c r="F9679" s="93"/>
      <c r="H9679" s="93"/>
      <c r="J9679" s="93"/>
      <c r="L9679" s="93"/>
      <c r="N9679" s="93"/>
      <c r="P9679" s="93"/>
    </row>
    <row r="9680" spans="2:16">
      <c r="B9680" s="93"/>
      <c r="C9680" s="93"/>
      <c r="D9680" s="93"/>
      <c r="F9680" s="93"/>
      <c r="H9680" s="93"/>
      <c r="J9680" s="93"/>
      <c r="L9680" s="93"/>
      <c r="N9680" s="93"/>
      <c r="P9680" s="93"/>
    </row>
    <row r="9681" spans="2:16">
      <c r="B9681" s="93"/>
      <c r="C9681" s="93"/>
      <c r="D9681" s="93"/>
      <c r="F9681" s="93"/>
      <c r="H9681" s="93"/>
      <c r="J9681" s="93"/>
      <c r="L9681" s="93"/>
      <c r="N9681" s="93"/>
      <c r="P9681" s="93"/>
    </row>
    <row r="9682" spans="2:16">
      <c r="B9682" s="93"/>
      <c r="C9682" s="93"/>
      <c r="D9682" s="93"/>
      <c r="F9682" s="93"/>
      <c r="H9682" s="93"/>
      <c r="J9682" s="93"/>
      <c r="L9682" s="93"/>
      <c r="N9682" s="93"/>
      <c r="P9682" s="93"/>
    </row>
    <row r="9683" spans="2:16">
      <c r="B9683" s="93"/>
      <c r="C9683" s="93"/>
      <c r="D9683" s="93"/>
      <c r="F9683" s="93"/>
      <c r="H9683" s="93"/>
      <c r="J9683" s="93"/>
      <c r="L9683" s="93"/>
      <c r="N9683" s="93"/>
      <c r="P9683" s="93"/>
    </row>
    <row r="9684" spans="2:16">
      <c r="B9684" s="93"/>
      <c r="C9684" s="93"/>
      <c r="D9684" s="93"/>
      <c r="F9684" s="93"/>
      <c r="H9684" s="93"/>
      <c r="J9684" s="93"/>
      <c r="L9684" s="93"/>
      <c r="N9684" s="93"/>
      <c r="P9684" s="93"/>
    </row>
    <row r="9685" spans="2:16">
      <c r="B9685" s="93"/>
      <c r="C9685" s="93"/>
      <c r="D9685" s="93"/>
      <c r="F9685" s="93"/>
      <c r="H9685" s="93"/>
      <c r="J9685" s="93"/>
      <c r="L9685" s="93"/>
      <c r="N9685" s="93"/>
      <c r="P9685" s="93"/>
    </row>
    <row r="9686" spans="2:16">
      <c r="B9686" s="93"/>
      <c r="C9686" s="93"/>
      <c r="D9686" s="93"/>
      <c r="F9686" s="93"/>
      <c r="H9686" s="93"/>
      <c r="J9686" s="93"/>
      <c r="L9686" s="93"/>
      <c r="N9686" s="93"/>
      <c r="P9686" s="93"/>
    </row>
    <row r="9687" spans="2:16">
      <c r="B9687" s="93"/>
      <c r="C9687" s="93"/>
      <c r="D9687" s="93"/>
      <c r="F9687" s="93"/>
      <c r="H9687" s="93"/>
      <c r="J9687" s="93"/>
      <c r="L9687" s="93"/>
      <c r="N9687" s="93"/>
      <c r="P9687" s="93"/>
    </row>
    <row r="9688" spans="2:16">
      <c r="B9688" s="93"/>
      <c r="C9688" s="93"/>
      <c r="D9688" s="93"/>
      <c r="F9688" s="93"/>
      <c r="H9688" s="93"/>
      <c r="J9688" s="93"/>
      <c r="L9688" s="93"/>
      <c r="N9688" s="93"/>
      <c r="P9688" s="93"/>
    </row>
    <row r="9689" spans="2:16">
      <c r="B9689" s="93"/>
      <c r="C9689" s="93"/>
      <c r="D9689" s="93"/>
      <c r="F9689" s="93"/>
      <c r="H9689" s="93"/>
      <c r="J9689" s="93"/>
      <c r="L9689" s="93"/>
      <c r="N9689" s="93"/>
      <c r="P9689" s="93"/>
    </row>
    <row r="9690" spans="2:16">
      <c r="B9690" s="93"/>
      <c r="C9690" s="93"/>
      <c r="D9690" s="93"/>
      <c r="F9690" s="93"/>
      <c r="H9690" s="93"/>
      <c r="J9690" s="93"/>
      <c r="L9690" s="93"/>
      <c r="N9690" s="93"/>
      <c r="P9690" s="93"/>
    </row>
    <row r="9691" spans="2:16">
      <c r="B9691" s="93"/>
      <c r="C9691" s="93"/>
      <c r="D9691" s="93"/>
      <c r="F9691" s="93"/>
      <c r="H9691" s="93"/>
      <c r="J9691" s="93"/>
      <c r="L9691" s="93"/>
      <c r="N9691" s="93"/>
      <c r="P9691" s="93"/>
    </row>
    <row r="9692" spans="2:16">
      <c r="B9692" s="93"/>
      <c r="C9692" s="93"/>
      <c r="D9692" s="93"/>
      <c r="F9692" s="93"/>
      <c r="H9692" s="93"/>
      <c r="J9692" s="93"/>
      <c r="L9692" s="93"/>
      <c r="N9692" s="93"/>
      <c r="P9692" s="93"/>
    </row>
    <row r="9693" spans="2:16">
      <c r="B9693" s="93"/>
      <c r="C9693" s="93"/>
      <c r="D9693" s="93"/>
      <c r="F9693" s="93"/>
      <c r="H9693" s="93"/>
      <c r="J9693" s="93"/>
      <c r="L9693" s="93"/>
      <c r="N9693" s="93"/>
      <c r="P9693" s="93"/>
    </row>
    <row r="9694" spans="2:16">
      <c r="B9694" s="93"/>
      <c r="C9694" s="93"/>
      <c r="D9694" s="93"/>
      <c r="F9694" s="93"/>
      <c r="H9694" s="93"/>
      <c r="J9694" s="93"/>
      <c r="L9694" s="93"/>
      <c r="N9694" s="93"/>
      <c r="P9694" s="93"/>
    </row>
    <row r="9695" spans="2:16">
      <c r="B9695" s="93"/>
      <c r="C9695" s="93"/>
      <c r="D9695" s="93"/>
      <c r="F9695" s="93"/>
      <c r="H9695" s="93"/>
      <c r="J9695" s="93"/>
      <c r="L9695" s="93"/>
      <c r="N9695" s="93"/>
      <c r="P9695" s="93"/>
    </row>
    <row r="9696" spans="2:16">
      <c r="B9696" s="93"/>
      <c r="C9696" s="93"/>
      <c r="D9696" s="93"/>
      <c r="F9696" s="93"/>
      <c r="H9696" s="93"/>
      <c r="J9696" s="93"/>
      <c r="L9696" s="93"/>
      <c r="N9696" s="93"/>
      <c r="P9696" s="93"/>
    </row>
    <row r="9697" spans="2:16">
      <c r="B9697" s="93"/>
      <c r="C9697" s="93"/>
      <c r="D9697" s="93"/>
      <c r="F9697" s="93"/>
      <c r="H9697" s="93"/>
      <c r="J9697" s="93"/>
      <c r="L9697" s="93"/>
      <c r="N9697" s="93"/>
      <c r="P9697" s="93"/>
    </row>
    <row r="9698" spans="2:16">
      <c r="B9698" s="93"/>
      <c r="C9698" s="93"/>
      <c r="D9698" s="93"/>
      <c r="F9698" s="93"/>
      <c r="H9698" s="93"/>
      <c r="J9698" s="93"/>
      <c r="L9698" s="93"/>
      <c r="N9698" s="93"/>
      <c r="P9698" s="93"/>
    </row>
    <row r="9699" spans="2:16">
      <c r="B9699" s="93"/>
      <c r="C9699" s="93"/>
      <c r="D9699" s="93"/>
      <c r="F9699" s="93"/>
      <c r="H9699" s="93"/>
      <c r="J9699" s="93"/>
      <c r="L9699" s="93"/>
      <c r="N9699" s="93"/>
      <c r="P9699" s="93"/>
    </row>
    <row r="9700" spans="2:16">
      <c r="B9700" s="93"/>
      <c r="C9700" s="93"/>
      <c r="D9700" s="93"/>
      <c r="F9700" s="93"/>
      <c r="H9700" s="93"/>
      <c r="J9700" s="93"/>
      <c r="L9700" s="93"/>
      <c r="N9700" s="93"/>
      <c r="P9700" s="93"/>
    </row>
    <row r="9701" spans="2:16">
      <c r="B9701" s="93"/>
      <c r="C9701" s="93"/>
      <c r="D9701" s="93"/>
      <c r="F9701" s="93"/>
      <c r="H9701" s="93"/>
      <c r="J9701" s="93"/>
      <c r="L9701" s="93"/>
      <c r="N9701" s="93"/>
      <c r="P9701" s="93"/>
    </row>
    <row r="9702" spans="2:16">
      <c r="B9702" s="93"/>
      <c r="C9702" s="93"/>
      <c r="D9702" s="93"/>
      <c r="F9702" s="93"/>
      <c r="H9702" s="93"/>
      <c r="J9702" s="93"/>
      <c r="L9702" s="93"/>
      <c r="N9702" s="93"/>
      <c r="P9702" s="93"/>
    </row>
    <row r="9703" spans="2:16">
      <c r="B9703" s="93"/>
      <c r="C9703" s="93"/>
      <c r="D9703" s="93"/>
      <c r="F9703" s="93"/>
      <c r="H9703" s="93"/>
      <c r="J9703" s="93"/>
      <c r="L9703" s="93"/>
      <c r="N9703" s="93"/>
      <c r="P9703" s="93"/>
    </row>
    <row r="9704" spans="2:16">
      <c r="B9704" s="93"/>
      <c r="C9704" s="93"/>
      <c r="D9704" s="93"/>
      <c r="F9704" s="93"/>
      <c r="H9704" s="93"/>
      <c r="J9704" s="93"/>
      <c r="L9704" s="93"/>
      <c r="N9704" s="93"/>
      <c r="P9704" s="93"/>
    </row>
    <row r="9705" spans="2:16">
      <c r="B9705" s="93"/>
      <c r="C9705" s="93"/>
      <c r="D9705" s="93"/>
      <c r="F9705" s="93"/>
      <c r="H9705" s="93"/>
      <c r="J9705" s="93"/>
      <c r="L9705" s="93"/>
      <c r="N9705" s="93"/>
      <c r="P9705" s="93"/>
    </row>
    <row r="9706" spans="2:16">
      <c r="B9706" s="93"/>
      <c r="C9706" s="93"/>
      <c r="D9706" s="93"/>
      <c r="F9706" s="93"/>
      <c r="H9706" s="93"/>
      <c r="J9706" s="93"/>
      <c r="L9706" s="93"/>
      <c r="N9706" s="93"/>
      <c r="P9706" s="93"/>
    </row>
    <row r="9707" spans="2:16">
      <c r="B9707" s="93"/>
      <c r="C9707" s="93"/>
      <c r="D9707" s="93"/>
      <c r="F9707" s="93"/>
      <c r="H9707" s="93"/>
      <c r="J9707" s="93"/>
      <c r="L9707" s="93"/>
      <c r="N9707" s="93"/>
      <c r="P9707" s="93"/>
    </row>
    <row r="9708" spans="2:16">
      <c r="B9708" s="93"/>
      <c r="C9708" s="93"/>
      <c r="D9708" s="93"/>
      <c r="F9708" s="93"/>
      <c r="H9708" s="93"/>
      <c r="J9708" s="93"/>
      <c r="L9708" s="93"/>
      <c r="N9708" s="93"/>
      <c r="P9708" s="93"/>
    </row>
    <row r="9709" spans="2:16">
      <c r="B9709" s="93"/>
      <c r="C9709" s="93"/>
      <c r="D9709" s="93"/>
      <c r="F9709" s="93"/>
      <c r="H9709" s="93"/>
      <c r="J9709" s="93"/>
      <c r="L9709" s="93"/>
      <c r="N9709" s="93"/>
      <c r="P9709" s="93"/>
    </row>
    <row r="9710" spans="2:16">
      <c r="B9710" s="93"/>
      <c r="C9710" s="93"/>
      <c r="D9710" s="93"/>
      <c r="F9710" s="93"/>
      <c r="H9710" s="93"/>
      <c r="J9710" s="93"/>
      <c r="L9710" s="93"/>
      <c r="N9710" s="93"/>
      <c r="P9710" s="93"/>
    </row>
    <row r="9711" spans="2:16">
      <c r="B9711" s="93"/>
      <c r="C9711" s="93"/>
      <c r="D9711" s="93"/>
      <c r="F9711" s="93"/>
      <c r="H9711" s="93"/>
      <c r="J9711" s="93"/>
      <c r="L9711" s="93"/>
      <c r="N9711" s="93"/>
      <c r="P9711" s="93"/>
    </row>
    <row r="9712" spans="2:16">
      <c r="B9712" s="93"/>
      <c r="C9712" s="93"/>
      <c r="D9712" s="93"/>
      <c r="F9712" s="93"/>
      <c r="H9712" s="93"/>
      <c r="J9712" s="93"/>
      <c r="L9712" s="93"/>
      <c r="N9712" s="93"/>
      <c r="P9712" s="93"/>
    </row>
    <row r="9713" spans="2:16">
      <c r="B9713" s="93"/>
      <c r="C9713" s="93"/>
      <c r="D9713" s="93"/>
      <c r="F9713" s="93"/>
      <c r="H9713" s="93"/>
      <c r="J9713" s="93"/>
      <c r="L9713" s="93"/>
      <c r="N9713" s="93"/>
      <c r="P9713" s="93"/>
    </row>
    <row r="9714" spans="2:16">
      <c r="B9714" s="93"/>
      <c r="C9714" s="93"/>
      <c r="D9714" s="93"/>
      <c r="F9714" s="93"/>
      <c r="H9714" s="93"/>
      <c r="J9714" s="93"/>
      <c r="L9714" s="93"/>
      <c r="N9714" s="93"/>
      <c r="P9714" s="93"/>
    </row>
    <row r="9715" spans="2:16">
      <c r="B9715" s="93"/>
      <c r="C9715" s="93"/>
      <c r="D9715" s="93"/>
      <c r="F9715" s="93"/>
      <c r="H9715" s="93"/>
      <c r="J9715" s="93"/>
      <c r="L9715" s="93"/>
      <c r="N9715" s="93"/>
      <c r="P9715" s="93"/>
    </row>
    <row r="9716" spans="2:16">
      <c r="B9716" s="93"/>
      <c r="C9716" s="93"/>
      <c r="D9716" s="93"/>
      <c r="F9716" s="93"/>
      <c r="H9716" s="93"/>
      <c r="J9716" s="93"/>
      <c r="L9716" s="93"/>
      <c r="N9716" s="93"/>
      <c r="P9716" s="93"/>
    </row>
    <row r="9717" spans="2:16">
      <c r="B9717" s="93"/>
      <c r="C9717" s="93"/>
      <c r="D9717" s="93"/>
      <c r="F9717" s="93"/>
      <c r="H9717" s="93"/>
      <c r="J9717" s="93"/>
      <c r="L9717" s="93"/>
      <c r="N9717" s="93"/>
      <c r="P9717" s="93"/>
    </row>
    <row r="9718" spans="2:16">
      <c r="B9718" s="93"/>
      <c r="C9718" s="93"/>
      <c r="D9718" s="93"/>
      <c r="F9718" s="93"/>
      <c r="H9718" s="93"/>
      <c r="J9718" s="93"/>
      <c r="L9718" s="93"/>
      <c r="N9718" s="93"/>
      <c r="P9718" s="93"/>
    </row>
    <row r="9719" spans="2:16">
      <c r="B9719" s="93"/>
      <c r="C9719" s="93"/>
      <c r="D9719" s="93"/>
      <c r="F9719" s="93"/>
      <c r="H9719" s="93"/>
      <c r="J9719" s="93"/>
      <c r="L9719" s="93"/>
      <c r="N9719" s="93"/>
      <c r="P9719" s="93"/>
    </row>
    <row r="9720" spans="2:16">
      <c r="B9720" s="93"/>
      <c r="C9720" s="93"/>
      <c r="D9720" s="93"/>
      <c r="F9720" s="93"/>
      <c r="H9720" s="93"/>
      <c r="J9720" s="93"/>
      <c r="L9720" s="93"/>
      <c r="N9720" s="93"/>
      <c r="P9720" s="93"/>
    </row>
    <row r="9721" spans="2:16">
      <c r="B9721" s="93"/>
      <c r="C9721" s="93"/>
      <c r="D9721" s="93"/>
      <c r="F9721" s="93"/>
      <c r="H9721" s="93"/>
      <c r="J9721" s="93"/>
      <c r="L9721" s="93"/>
      <c r="N9721" s="93"/>
      <c r="P9721" s="93"/>
    </row>
    <row r="9722" spans="2:16">
      <c r="B9722" s="93"/>
      <c r="C9722" s="93"/>
      <c r="D9722" s="93"/>
      <c r="F9722" s="93"/>
      <c r="H9722" s="93"/>
      <c r="J9722" s="93"/>
      <c r="L9722" s="93"/>
      <c r="N9722" s="93"/>
      <c r="P9722" s="93"/>
    </row>
    <row r="9723" spans="2:16">
      <c r="B9723" s="93"/>
      <c r="C9723" s="93"/>
      <c r="D9723" s="93"/>
      <c r="F9723" s="93"/>
      <c r="H9723" s="93"/>
      <c r="J9723" s="93"/>
      <c r="L9723" s="93"/>
      <c r="N9723" s="93"/>
      <c r="P9723" s="93"/>
    </row>
    <row r="9724" spans="2:16">
      <c r="B9724" s="93"/>
      <c r="C9724" s="93"/>
      <c r="D9724" s="93"/>
      <c r="F9724" s="93"/>
      <c r="H9724" s="93"/>
      <c r="J9724" s="93"/>
      <c r="L9724" s="93"/>
      <c r="N9724" s="93"/>
      <c r="P9724" s="93"/>
    </row>
    <row r="9725" spans="2:16">
      <c r="B9725" s="93"/>
      <c r="C9725" s="93"/>
      <c r="D9725" s="93"/>
      <c r="F9725" s="93"/>
      <c r="H9725" s="93"/>
      <c r="J9725" s="93"/>
      <c r="L9725" s="93"/>
      <c r="N9725" s="93"/>
      <c r="P9725" s="93"/>
    </row>
    <row r="9726" spans="2:16">
      <c r="B9726" s="93"/>
      <c r="C9726" s="93"/>
      <c r="D9726" s="93"/>
      <c r="F9726" s="93"/>
      <c r="H9726" s="93"/>
      <c r="J9726" s="93"/>
      <c r="L9726" s="93"/>
      <c r="N9726" s="93"/>
      <c r="P9726" s="93"/>
    </row>
    <row r="9727" spans="2:16">
      <c r="B9727" s="93"/>
      <c r="C9727" s="93"/>
      <c r="D9727" s="93"/>
      <c r="F9727" s="93"/>
      <c r="H9727" s="93"/>
      <c r="J9727" s="93"/>
      <c r="L9727" s="93"/>
      <c r="N9727" s="93"/>
      <c r="P9727" s="93"/>
    </row>
    <row r="9728" spans="2:16">
      <c r="B9728" s="93"/>
      <c r="C9728" s="93"/>
      <c r="D9728" s="93"/>
      <c r="F9728" s="93"/>
      <c r="H9728" s="93"/>
      <c r="J9728" s="93"/>
      <c r="L9728" s="93"/>
      <c r="N9728" s="93"/>
      <c r="P9728" s="93"/>
    </row>
    <row r="9729" spans="2:16">
      <c r="B9729" s="93"/>
      <c r="C9729" s="93"/>
      <c r="D9729" s="93"/>
      <c r="F9729" s="93"/>
      <c r="H9729" s="93"/>
      <c r="J9729" s="93"/>
      <c r="L9729" s="93"/>
      <c r="N9729" s="93"/>
      <c r="P9729" s="93"/>
    </row>
    <row r="9730" spans="2:16">
      <c r="B9730" s="93"/>
      <c r="C9730" s="93"/>
      <c r="D9730" s="93"/>
      <c r="F9730" s="93"/>
      <c r="H9730" s="93"/>
      <c r="J9730" s="93"/>
      <c r="L9730" s="93"/>
      <c r="N9730" s="93"/>
      <c r="P9730" s="93"/>
    </row>
    <row r="9731" spans="2:16">
      <c r="B9731" s="93"/>
      <c r="C9731" s="93"/>
      <c r="D9731" s="93"/>
      <c r="F9731" s="93"/>
      <c r="H9731" s="93"/>
      <c r="J9731" s="93"/>
      <c r="L9731" s="93"/>
      <c r="N9731" s="93"/>
      <c r="P9731" s="93"/>
    </row>
    <row r="9732" spans="2:16">
      <c r="B9732" s="93"/>
      <c r="C9732" s="93"/>
      <c r="D9732" s="93"/>
      <c r="F9732" s="93"/>
      <c r="H9732" s="93"/>
      <c r="J9732" s="93"/>
      <c r="L9732" s="93"/>
      <c r="N9732" s="93"/>
      <c r="P9732" s="93"/>
    </row>
    <row r="9733" spans="2:16">
      <c r="B9733" s="93"/>
      <c r="C9733" s="93"/>
      <c r="D9733" s="93"/>
      <c r="F9733" s="93"/>
      <c r="H9733" s="93"/>
      <c r="J9733" s="93"/>
      <c r="L9733" s="93"/>
      <c r="N9733" s="93"/>
      <c r="P9733" s="93"/>
    </row>
    <row r="9734" spans="2:16">
      <c r="B9734" s="93"/>
      <c r="C9734" s="93"/>
      <c r="D9734" s="93"/>
      <c r="F9734" s="93"/>
      <c r="H9734" s="93"/>
      <c r="J9734" s="93"/>
      <c r="L9734" s="93"/>
      <c r="N9734" s="93"/>
      <c r="P9734" s="93"/>
    </row>
    <row r="9735" spans="2:16">
      <c r="B9735" s="93"/>
      <c r="C9735" s="93"/>
      <c r="D9735" s="93"/>
      <c r="F9735" s="93"/>
      <c r="H9735" s="93"/>
      <c r="J9735" s="93"/>
      <c r="L9735" s="93"/>
      <c r="N9735" s="93"/>
      <c r="P9735" s="93"/>
    </row>
    <row r="9736" spans="2:16">
      <c r="B9736" s="93"/>
      <c r="C9736" s="93"/>
      <c r="D9736" s="93"/>
      <c r="F9736" s="93"/>
      <c r="H9736" s="93"/>
      <c r="J9736" s="93"/>
      <c r="L9736" s="93"/>
      <c r="N9736" s="93"/>
      <c r="P9736" s="93"/>
    </row>
    <row r="9737" spans="2:16">
      <c r="B9737" s="93"/>
      <c r="C9737" s="93"/>
      <c r="D9737" s="93"/>
      <c r="F9737" s="93"/>
      <c r="H9737" s="93"/>
      <c r="J9737" s="93"/>
      <c r="L9737" s="93"/>
      <c r="N9737" s="93"/>
      <c r="P9737" s="93"/>
    </row>
    <row r="9738" spans="2:16">
      <c r="B9738" s="93"/>
      <c r="C9738" s="93"/>
      <c r="D9738" s="93"/>
      <c r="F9738" s="93"/>
      <c r="H9738" s="93"/>
      <c r="J9738" s="93"/>
      <c r="L9738" s="93"/>
      <c r="N9738" s="93"/>
      <c r="P9738" s="93"/>
    </row>
    <row r="9739" spans="2:16">
      <c r="B9739" s="93"/>
      <c r="C9739" s="93"/>
      <c r="D9739" s="93"/>
      <c r="F9739" s="93"/>
      <c r="H9739" s="93"/>
      <c r="J9739" s="93"/>
      <c r="L9739" s="93"/>
      <c r="N9739" s="93"/>
      <c r="P9739" s="93"/>
    </row>
    <row r="9740" spans="2:16">
      <c r="B9740" s="93"/>
      <c r="C9740" s="93"/>
      <c r="D9740" s="93"/>
      <c r="F9740" s="93"/>
      <c r="H9740" s="93"/>
      <c r="J9740" s="93"/>
      <c r="L9740" s="93"/>
      <c r="N9740" s="93"/>
      <c r="P9740" s="93"/>
    </row>
    <row r="9741" spans="2:16">
      <c r="B9741" s="93"/>
      <c r="C9741" s="93"/>
      <c r="D9741" s="93"/>
      <c r="F9741" s="93"/>
      <c r="H9741" s="93"/>
      <c r="J9741" s="93"/>
      <c r="L9741" s="93"/>
      <c r="N9741" s="93"/>
      <c r="P9741" s="93"/>
    </row>
    <row r="9742" spans="2:16">
      <c r="B9742" s="93"/>
      <c r="C9742" s="93"/>
      <c r="D9742" s="93"/>
      <c r="F9742" s="93"/>
      <c r="H9742" s="93"/>
      <c r="J9742" s="93"/>
      <c r="L9742" s="93"/>
      <c r="N9742" s="93"/>
      <c r="P9742" s="93"/>
    </row>
    <row r="9743" spans="2:16">
      <c r="B9743" s="93"/>
      <c r="C9743" s="93"/>
      <c r="D9743" s="93"/>
      <c r="F9743" s="93"/>
      <c r="H9743" s="93"/>
      <c r="J9743" s="93"/>
      <c r="L9743" s="93"/>
      <c r="N9743" s="93"/>
      <c r="P9743" s="93"/>
    </row>
    <row r="9744" spans="2:16">
      <c r="B9744" s="93"/>
      <c r="C9744" s="93"/>
      <c r="D9744" s="93"/>
      <c r="F9744" s="93"/>
      <c r="H9744" s="93"/>
      <c r="J9744" s="93"/>
      <c r="L9744" s="93"/>
      <c r="N9744" s="93"/>
      <c r="P9744" s="93"/>
    </row>
    <row r="9745" spans="2:16">
      <c r="B9745" s="93"/>
      <c r="C9745" s="93"/>
      <c r="D9745" s="93"/>
      <c r="F9745" s="93"/>
      <c r="H9745" s="93"/>
      <c r="J9745" s="93"/>
      <c r="L9745" s="93"/>
      <c r="N9745" s="93"/>
      <c r="P9745" s="93"/>
    </row>
    <row r="9746" spans="2:16">
      <c r="B9746" s="93"/>
      <c r="C9746" s="93"/>
      <c r="D9746" s="93"/>
      <c r="F9746" s="93"/>
      <c r="H9746" s="93"/>
      <c r="J9746" s="93"/>
      <c r="L9746" s="93"/>
      <c r="N9746" s="93"/>
      <c r="P9746" s="93"/>
    </row>
    <row r="9747" spans="2:16">
      <c r="B9747" s="93"/>
      <c r="C9747" s="93"/>
      <c r="D9747" s="93"/>
      <c r="F9747" s="93"/>
      <c r="H9747" s="93"/>
      <c r="J9747" s="93"/>
      <c r="L9747" s="93"/>
      <c r="N9747" s="93"/>
      <c r="P9747" s="93"/>
    </row>
    <row r="9748" spans="2:16">
      <c r="B9748" s="93"/>
      <c r="C9748" s="93"/>
      <c r="D9748" s="93"/>
      <c r="F9748" s="93"/>
      <c r="H9748" s="93"/>
      <c r="J9748" s="93"/>
      <c r="L9748" s="93"/>
      <c r="N9748" s="93"/>
      <c r="P9748" s="93"/>
    </row>
    <row r="9749" spans="2:16">
      <c r="B9749" s="93"/>
      <c r="C9749" s="93"/>
      <c r="D9749" s="93"/>
      <c r="F9749" s="93"/>
      <c r="H9749" s="93"/>
      <c r="J9749" s="93"/>
      <c r="L9749" s="93"/>
      <c r="N9749" s="93"/>
      <c r="P9749" s="93"/>
    </row>
    <row r="9750" spans="2:16">
      <c r="B9750" s="93"/>
      <c r="C9750" s="93"/>
      <c r="D9750" s="93"/>
      <c r="F9750" s="93"/>
      <c r="H9750" s="93"/>
      <c r="J9750" s="93"/>
      <c r="L9750" s="93"/>
      <c r="N9750" s="93"/>
      <c r="P9750" s="93"/>
    </row>
    <row r="9751" spans="2:16">
      <c r="B9751" s="93"/>
      <c r="C9751" s="93"/>
      <c r="D9751" s="93"/>
      <c r="F9751" s="93"/>
      <c r="H9751" s="93"/>
      <c r="J9751" s="93"/>
      <c r="L9751" s="93"/>
      <c r="N9751" s="93"/>
      <c r="P9751" s="93"/>
    </row>
    <row r="9752" spans="2:16">
      <c r="B9752" s="93"/>
      <c r="C9752" s="93"/>
      <c r="D9752" s="93"/>
      <c r="F9752" s="93"/>
      <c r="H9752" s="93"/>
      <c r="J9752" s="93"/>
      <c r="L9752" s="93"/>
      <c r="N9752" s="93"/>
      <c r="P9752" s="93"/>
    </row>
    <row r="9753" spans="2:16">
      <c r="B9753" s="93"/>
      <c r="C9753" s="93"/>
      <c r="D9753" s="93"/>
      <c r="F9753" s="93"/>
      <c r="H9753" s="93"/>
      <c r="J9753" s="93"/>
      <c r="L9753" s="93"/>
      <c r="N9753" s="93"/>
      <c r="P9753" s="93"/>
    </row>
    <row r="9754" spans="2:16">
      <c r="B9754" s="93"/>
      <c r="C9754" s="93"/>
      <c r="D9754" s="93"/>
      <c r="F9754" s="93"/>
      <c r="H9754" s="93"/>
      <c r="J9754" s="93"/>
      <c r="L9754" s="93"/>
      <c r="N9754" s="93"/>
      <c r="P9754" s="93"/>
    </row>
    <row r="9755" spans="2:16">
      <c r="B9755" s="93"/>
      <c r="C9755" s="93"/>
      <c r="D9755" s="93"/>
      <c r="F9755" s="93"/>
      <c r="H9755" s="93"/>
      <c r="J9755" s="93"/>
      <c r="L9755" s="93"/>
      <c r="N9755" s="93"/>
      <c r="P9755" s="93"/>
    </row>
    <row r="9756" spans="2:16">
      <c r="B9756" s="93"/>
      <c r="C9756" s="93"/>
      <c r="D9756" s="93"/>
      <c r="F9756" s="93"/>
      <c r="H9756" s="93"/>
      <c r="J9756" s="93"/>
      <c r="L9756" s="93"/>
      <c r="N9756" s="93"/>
      <c r="P9756" s="93"/>
    </row>
    <row r="9757" spans="2:16">
      <c r="B9757" s="93"/>
      <c r="C9757" s="93"/>
      <c r="D9757" s="93"/>
      <c r="F9757" s="93"/>
      <c r="H9757" s="93"/>
      <c r="J9757" s="93"/>
      <c r="L9757" s="93"/>
      <c r="N9757" s="93"/>
      <c r="P9757" s="93"/>
    </row>
    <row r="9758" spans="2:16">
      <c r="B9758" s="93"/>
      <c r="C9758" s="93"/>
      <c r="D9758" s="93"/>
      <c r="F9758" s="93"/>
      <c r="H9758" s="93"/>
      <c r="J9758" s="93"/>
      <c r="L9758" s="93"/>
      <c r="N9758" s="93"/>
      <c r="P9758" s="93"/>
    </row>
    <row r="9759" spans="2:16">
      <c r="B9759" s="93"/>
      <c r="C9759" s="93"/>
      <c r="D9759" s="93"/>
      <c r="F9759" s="93"/>
      <c r="H9759" s="93"/>
      <c r="J9759" s="93"/>
      <c r="L9759" s="93"/>
      <c r="N9759" s="93"/>
      <c r="P9759" s="93"/>
    </row>
    <row r="9760" spans="2:16">
      <c r="B9760" s="93"/>
      <c r="C9760" s="93"/>
      <c r="D9760" s="93"/>
      <c r="F9760" s="93"/>
      <c r="H9760" s="93"/>
      <c r="J9760" s="93"/>
      <c r="L9760" s="93"/>
      <c r="N9760" s="93"/>
      <c r="P9760" s="93"/>
    </row>
    <row r="9761" spans="2:16">
      <c r="B9761" s="93"/>
      <c r="C9761" s="93"/>
      <c r="D9761" s="93"/>
      <c r="F9761" s="93"/>
      <c r="H9761" s="93"/>
      <c r="J9761" s="93"/>
      <c r="L9761" s="93"/>
      <c r="N9761" s="93"/>
      <c r="P9761" s="93"/>
    </row>
    <row r="9762" spans="2:16">
      <c r="B9762" s="93"/>
      <c r="C9762" s="93"/>
      <c r="D9762" s="93"/>
      <c r="F9762" s="93"/>
      <c r="H9762" s="93"/>
      <c r="J9762" s="93"/>
      <c r="L9762" s="93"/>
      <c r="N9762" s="93"/>
      <c r="P9762" s="93"/>
    </row>
    <row r="9763" spans="2:16">
      <c r="B9763" s="93"/>
      <c r="C9763" s="93"/>
      <c r="D9763" s="93"/>
      <c r="F9763" s="93"/>
      <c r="H9763" s="93"/>
      <c r="J9763" s="93"/>
      <c r="L9763" s="93"/>
      <c r="N9763" s="93"/>
      <c r="P9763" s="93"/>
    </row>
    <row r="9764" spans="2:16">
      <c r="B9764" s="93"/>
      <c r="C9764" s="93"/>
      <c r="D9764" s="93"/>
      <c r="F9764" s="93"/>
      <c r="H9764" s="93"/>
      <c r="J9764" s="93"/>
      <c r="L9764" s="93"/>
      <c r="N9764" s="93"/>
      <c r="P9764" s="93"/>
    </row>
    <row r="9765" spans="2:16">
      <c r="B9765" s="93"/>
      <c r="C9765" s="93"/>
      <c r="D9765" s="93"/>
      <c r="F9765" s="93"/>
      <c r="H9765" s="93"/>
      <c r="J9765" s="93"/>
      <c r="L9765" s="93"/>
      <c r="N9765" s="93"/>
      <c r="P9765" s="93"/>
    </row>
    <row r="9766" spans="2:16">
      <c r="B9766" s="93"/>
      <c r="C9766" s="93"/>
      <c r="D9766" s="93"/>
      <c r="F9766" s="93"/>
      <c r="H9766" s="93"/>
      <c r="J9766" s="93"/>
      <c r="L9766" s="93"/>
      <c r="N9766" s="93"/>
      <c r="P9766" s="93"/>
    </row>
    <row r="9767" spans="2:16">
      <c r="B9767" s="93"/>
      <c r="C9767" s="93"/>
      <c r="D9767" s="93"/>
      <c r="F9767" s="93"/>
      <c r="H9767" s="93"/>
      <c r="J9767" s="93"/>
      <c r="L9767" s="93"/>
      <c r="N9767" s="93"/>
      <c r="P9767" s="93"/>
    </row>
    <row r="9768" spans="2:16">
      <c r="B9768" s="93"/>
      <c r="C9768" s="93"/>
      <c r="D9768" s="93"/>
      <c r="F9768" s="93"/>
      <c r="H9768" s="93"/>
      <c r="J9768" s="93"/>
      <c r="L9768" s="93"/>
      <c r="N9768" s="93"/>
      <c r="P9768" s="93"/>
    </row>
    <row r="9769" spans="2:16">
      <c r="B9769" s="93"/>
      <c r="C9769" s="93"/>
      <c r="D9769" s="93"/>
      <c r="F9769" s="93"/>
      <c r="H9769" s="93"/>
      <c r="J9769" s="93"/>
      <c r="L9769" s="93"/>
      <c r="N9769" s="93"/>
      <c r="P9769" s="93"/>
    </row>
    <row r="9770" spans="2:16">
      <c r="B9770" s="93"/>
      <c r="C9770" s="93"/>
      <c r="D9770" s="93"/>
      <c r="F9770" s="93"/>
      <c r="H9770" s="93"/>
      <c r="J9770" s="93"/>
      <c r="L9770" s="93"/>
      <c r="N9770" s="93"/>
      <c r="P9770" s="93"/>
    </row>
    <row r="9771" spans="2:16">
      <c r="B9771" s="93"/>
      <c r="C9771" s="93"/>
      <c r="D9771" s="93"/>
      <c r="F9771" s="93"/>
      <c r="H9771" s="93"/>
      <c r="J9771" s="93"/>
      <c r="L9771" s="93"/>
      <c r="N9771" s="93"/>
      <c r="P9771" s="93"/>
    </row>
    <row r="9772" spans="2:16">
      <c r="B9772" s="93"/>
      <c r="C9772" s="93"/>
      <c r="D9772" s="93"/>
      <c r="F9772" s="93"/>
      <c r="H9772" s="93"/>
      <c r="J9772" s="93"/>
      <c r="L9772" s="93"/>
      <c r="N9772" s="93"/>
      <c r="P9772" s="93"/>
    </row>
    <row r="9773" spans="2:16">
      <c r="B9773" s="93"/>
      <c r="C9773" s="93"/>
      <c r="D9773" s="93"/>
      <c r="F9773" s="93"/>
      <c r="H9773" s="93"/>
      <c r="J9773" s="93"/>
      <c r="L9773" s="93"/>
      <c r="N9773" s="93"/>
      <c r="P9773" s="93"/>
    </row>
    <row r="9774" spans="2:16">
      <c r="B9774" s="93"/>
      <c r="C9774" s="93"/>
      <c r="D9774" s="93"/>
      <c r="F9774" s="93"/>
      <c r="H9774" s="93"/>
      <c r="J9774" s="93"/>
      <c r="L9774" s="93"/>
      <c r="N9774" s="93"/>
      <c r="P9774" s="93"/>
    </row>
    <row r="9775" spans="2:16">
      <c r="B9775" s="93"/>
      <c r="C9775" s="93"/>
      <c r="D9775" s="93"/>
      <c r="F9775" s="93"/>
      <c r="H9775" s="93"/>
      <c r="J9775" s="93"/>
      <c r="L9775" s="93"/>
      <c r="N9775" s="93"/>
      <c r="P9775" s="93"/>
    </row>
    <row r="9776" spans="2:16">
      <c r="B9776" s="93"/>
      <c r="C9776" s="93"/>
      <c r="D9776" s="93"/>
      <c r="F9776" s="93"/>
      <c r="H9776" s="93"/>
      <c r="J9776" s="93"/>
      <c r="L9776" s="93"/>
      <c r="N9776" s="93"/>
      <c r="P9776" s="93"/>
    </row>
    <row r="9777" spans="2:16">
      <c r="B9777" s="93"/>
      <c r="C9777" s="93"/>
      <c r="D9777" s="93"/>
      <c r="F9777" s="93"/>
      <c r="H9777" s="93"/>
      <c r="J9777" s="93"/>
      <c r="L9777" s="93"/>
      <c r="N9777" s="93"/>
      <c r="P9777" s="93"/>
    </row>
    <row r="9778" spans="2:16">
      <c r="B9778" s="93"/>
      <c r="C9778" s="93"/>
      <c r="D9778" s="93"/>
      <c r="F9778" s="93"/>
      <c r="H9778" s="93"/>
      <c r="J9778" s="93"/>
      <c r="L9778" s="93"/>
      <c r="N9778" s="93"/>
      <c r="P9778" s="93"/>
    </row>
    <row r="9779" spans="2:16">
      <c r="B9779" s="93"/>
      <c r="C9779" s="93"/>
      <c r="D9779" s="93"/>
      <c r="F9779" s="93"/>
      <c r="H9779" s="93"/>
      <c r="J9779" s="93"/>
      <c r="L9779" s="93"/>
      <c r="N9779" s="93"/>
      <c r="P9779" s="93"/>
    </row>
    <row r="9780" spans="2:16">
      <c r="B9780" s="93"/>
      <c r="C9780" s="93"/>
      <c r="D9780" s="93"/>
      <c r="F9780" s="93"/>
      <c r="H9780" s="93"/>
      <c r="J9780" s="93"/>
      <c r="L9780" s="93"/>
      <c r="N9780" s="93"/>
      <c r="P9780" s="93"/>
    </row>
    <row r="9781" spans="2:16">
      <c r="B9781" s="93"/>
      <c r="C9781" s="93"/>
      <c r="D9781" s="93"/>
      <c r="F9781" s="93"/>
      <c r="H9781" s="93"/>
      <c r="J9781" s="93"/>
      <c r="L9781" s="93"/>
      <c r="N9781" s="93"/>
      <c r="P9781" s="93"/>
    </row>
    <row r="9782" spans="2:16">
      <c r="B9782" s="93"/>
      <c r="C9782" s="93"/>
      <c r="D9782" s="93"/>
      <c r="F9782" s="93"/>
      <c r="H9782" s="93"/>
      <c r="J9782" s="93"/>
      <c r="L9782" s="93"/>
      <c r="N9782" s="93"/>
      <c r="P9782" s="93"/>
    </row>
    <row r="9783" spans="2:16">
      <c r="B9783" s="93"/>
      <c r="C9783" s="93"/>
      <c r="D9783" s="93"/>
      <c r="F9783" s="93"/>
      <c r="H9783" s="93"/>
      <c r="J9783" s="93"/>
      <c r="L9783" s="93"/>
      <c r="N9783" s="93"/>
      <c r="P9783" s="93"/>
    </row>
    <row r="9784" spans="2:16">
      <c r="B9784" s="93"/>
      <c r="C9784" s="93"/>
      <c r="D9784" s="93"/>
      <c r="F9784" s="93"/>
      <c r="H9784" s="93"/>
      <c r="J9784" s="93"/>
      <c r="L9784" s="93"/>
      <c r="N9784" s="93"/>
      <c r="P9784" s="93"/>
    </row>
    <row r="9785" spans="2:16">
      <c r="B9785" s="93"/>
      <c r="C9785" s="93"/>
      <c r="D9785" s="93"/>
      <c r="F9785" s="93"/>
      <c r="H9785" s="93"/>
      <c r="J9785" s="93"/>
      <c r="L9785" s="93"/>
      <c r="N9785" s="93"/>
      <c r="P9785" s="93"/>
    </row>
    <row r="9786" spans="2:16">
      <c r="B9786" s="93"/>
      <c r="C9786" s="93"/>
      <c r="D9786" s="93"/>
      <c r="F9786" s="93"/>
      <c r="H9786" s="93"/>
      <c r="J9786" s="93"/>
      <c r="L9786" s="93"/>
      <c r="N9786" s="93"/>
      <c r="P9786" s="93"/>
    </row>
    <row r="9787" spans="2:16">
      <c r="B9787" s="93"/>
      <c r="C9787" s="93"/>
      <c r="D9787" s="93"/>
      <c r="F9787" s="93"/>
      <c r="H9787" s="93"/>
      <c r="J9787" s="93"/>
      <c r="L9787" s="93"/>
      <c r="N9787" s="93"/>
      <c r="P9787" s="93"/>
    </row>
    <row r="9788" spans="2:16">
      <c r="B9788" s="93"/>
      <c r="C9788" s="93"/>
      <c r="D9788" s="93"/>
      <c r="F9788" s="93"/>
      <c r="H9788" s="93"/>
      <c r="J9788" s="93"/>
      <c r="L9788" s="93"/>
      <c r="N9788" s="93"/>
      <c r="P9788" s="93"/>
    </row>
    <row r="9789" spans="2:16">
      <c r="B9789" s="93"/>
      <c r="C9789" s="93"/>
      <c r="D9789" s="93"/>
      <c r="F9789" s="93"/>
      <c r="H9789" s="93"/>
      <c r="J9789" s="93"/>
      <c r="L9789" s="93"/>
      <c r="N9789" s="93"/>
      <c r="P9789" s="93"/>
    </row>
    <row r="9790" spans="2:16">
      <c r="B9790" s="93"/>
      <c r="C9790" s="93"/>
      <c r="D9790" s="93"/>
      <c r="F9790" s="93"/>
      <c r="H9790" s="93"/>
      <c r="J9790" s="93"/>
      <c r="L9790" s="93"/>
      <c r="N9790" s="93"/>
      <c r="P9790" s="93"/>
    </row>
    <row r="9791" spans="2:16">
      <c r="B9791" s="93"/>
      <c r="C9791" s="93"/>
      <c r="D9791" s="93"/>
      <c r="F9791" s="93"/>
      <c r="H9791" s="93"/>
      <c r="J9791" s="93"/>
      <c r="L9791" s="93"/>
      <c r="N9791" s="93"/>
      <c r="P9791" s="93"/>
    </row>
    <row r="9792" spans="2:16">
      <c r="B9792" s="93"/>
      <c r="C9792" s="93"/>
      <c r="D9792" s="93"/>
      <c r="F9792" s="93"/>
      <c r="H9792" s="93"/>
      <c r="J9792" s="93"/>
      <c r="L9792" s="93"/>
      <c r="N9792" s="93"/>
      <c r="P9792" s="93"/>
    </row>
    <row r="9793" spans="2:16">
      <c r="B9793" s="93"/>
      <c r="C9793" s="93"/>
      <c r="D9793" s="93"/>
      <c r="F9793" s="93"/>
      <c r="H9793" s="93"/>
      <c r="J9793" s="93"/>
      <c r="L9793" s="93"/>
      <c r="N9793" s="93"/>
      <c r="P9793" s="93"/>
    </row>
    <row r="9794" spans="2:16">
      <c r="B9794" s="93"/>
      <c r="C9794" s="93"/>
      <c r="D9794" s="93"/>
      <c r="F9794" s="93"/>
      <c r="H9794" s="93"/>
      <c r="J9794" s="93"/>
      <c r="L9794" s="93"/>
      <c r="N9794" s="93"/>
      <c r="P9794" s="93"/>
    </row>
    <row r="9795" spans="2:16">
      <c r="B9795" s="93"/>
      <c r="C9795" s="93"/>
      <c r="D9795" s="93"/>
      <c r="F9795" s="93"/>
      <c r="H9795" s="93"/>
      <c r="J9795" s="93"/>
      <c r="L9795" s="93"/>
      <c r="N9795" s="93"/>
      <c r="P9795" s="93"/>
    </row>
    <row r="9796" spans="2:16">
      <c r="B9796" s="93"/>
      <c r="C9796" s="93"/>
      <c r="D9796" s="93"/>
      <c r="F9796" s="93"/>
      <c r="H9796" s="93"/>
      <c r="J9796" s="93"/>
      <c r="L9796" s="93"/>
      <c r="N9796" s="93"/>
      <c r="P9796" s="93"/>
    </row>
    <row r="9797" spans="2:16">
      <c r="B9797" s="93"/>
      <c r="C9797" s="93"/>
      <c r="D9797" s="93"/>
      <c r="F9797" s="93"/>
      <c r="H9797" s="93"/>
      <c r="J9797" s="93"/>
      <c r="L9797" s="93"/>
      <c r="N9797" s="93"/>
      <c r="P9797" s="93"/>
    </row>
    <row r="9798" spans="2:16">
      <c r="B9798" s="93"/>
      <c r="C9798" s="93"/>
      <c r="D9798" s="93"/>
      <c r="F9798" s="93"/>
      <c r="H9798" s="93"/>
      <c r="J9798" s="93"/>
      <c r="L9798" s="93"/>
      <c r="N9798" s="93"/>
      <c r="P9798" s="93"/>
    </row>
    <row r="9799" spans="2:16">
      <c r="B9799" s="93"/>
      <c r="C9799" s="93"/>
      <c r="D9799" s="93"/>
      <c r="F9799" s="93"/>
      <c r="H9799" s="93"/>
      <c r="J9799" s="93"/>
      <c r="L9799" s="93"/>
      <c r="N9799" s="93"/>
      <c r="P9799" s="93"/>
    </row>
    <row r="9800" spans="2:16">
      <c r="B9800" s="93"/>
      <c r="C9800" s="93"/>
      <c r="D9800" s="93"/>
      <c r="F9800" s="93"/>
      <c r="H9800" s="93"/>
      <c r="J9800" s="93"/>
      <c r="L9800" s="93"/>
      <c r="N9800" s="93"/>
      <c r="P9800" s="93"/>
    </row>
    <row r="9801" spans="2:16">
      <c r="B9801" s="93"/>
      <c r="C9801" s="93"/>
      <c r="D9801" s="93"/>
      <c r="F9801" s="93"/>
      <c r="H9801" s="93"/>
      <c r="J9801" s="93"/>
      <c r="L9801" s="93"/>
      <c r="N9801" s="93"/>
      <c r="P9801" s="93"/>
    </row>
    <row r="9802" spans="2:16">
      <c r="B9802" s="93"/>
      <c r="C9802" s="93"/>
      <c r="D9802" s="93"/>
      <c r="F9802" s="93"/>
      <c r="H9802" s="93"/>
      <c r="J9802" s="93"/>
      <c r="L9802" s="93"/>
      <c r="N9802" s="93"/>
      <c r="P9802" s="93"/>
    </row>
    <row r="9803" spans="2:16">
      <c r="B9803" s="93"/>
      <c r="C9803" s="93"/>
      <c r="D9803" s="93"/>
      <c r="F9803" s="93"/>
      <c r="H9803" s="93"/>
      <c r="J9803" s="93"/>
      <c r="L9803" s="93"/>
      <c r="N9803" s="93"/>
      <c r="P9803" s="93"/>
    </row>
    <row r="9804" spans="2:16">
      <c r="B9804" s="93"/>
      <c r="C9804" s="93"/>
      <c r="D9804" s="93"/>
      <c r="F9804" s="93"/>
      <c r="H9804" s="93"/>
      <c r="J9804" s="93"/>
      <c r="L9804" s="93"/>
      <c r="N9804" s="93"/>
      <c r="P9804" s="93"/>
    </row>
    <row r="9805" spans="2:16">
      <c r="B9805" s="93"/>
      <c r="C9805" s="93"/>
      <c r="D9805" s="93"/>
      <c r="F9805" s="93"/>
      <c r="H9805" s="93"/>
      <c r="J9805" s="93"/>
      <c r="L9805" s="93"/>
      <c r="N9805" s="93"/>
      <c r="P9805" s="93"/>
    </row>
    <row r="9806" spans="2:16">
      <c r="B9806" s="93"/>
      <c r="C9806" s="93"/>
      <c r="D9806" s="93"/>
      <c r="F9806" s="93"/>
      <c r="H9806" s="93"/>
      <c r="J9806" s="93"/>
      <c r="L9806" s="93"/>
      <c r="N9806" s="93"/>
      <c r="P9806" s="93"/>
    </row>
    <row r="9807" spans="2:16">
      <c r="B9807" s="93"/>
      <c r="C9807" s="93"/>
      <c r="D9807" s="93"/>
      <c r="F9807" s="93"/>
      <c r="H9807" s="93"/>
      <c r="J9807" s="93"/>
      <c r="L9807" s="93"/>
      <c r="N9807" s="93"/>
      <c r="P9807" s="93"/>
    </row>
    <row r="9808" spans="2:16">
      <c r="B9808" s="93"/>
      <c r="C9808" s="93"/>
      <c r="D9808" s="93"/>
      <c r="F9808" s="93"/>
      <c r="H9808" s="93"/>
      <c r="J9808" s="93"/>
      <c r="L9808" s="93"/>
      <c r="N9808" s="93"/>
      <c r="P9808" s="93"/>
    </row>
    <row r="9809" spans="2:16">
      <c r="B9809" s="93"/>
      <c r="C9809" s="93"/>
      <c r="D9809" s="93"/>
      <c r="F9809" s="93"/>
      <c r="H9809" s="93"/>
      <c r="J9809" s="93"/>
      <c r="L9809" s="93"/>
      <c r="N9809" s="93"/>
      <c r="P9809" s="93"/>
    </row>
    <row r="9810" spans="2:16">
      <c r="B9810" s="93"/>
      <c r="C9810" s="93"/>
      <c r="D9810" s="93"/>
      <c r="F9810" s="93"/>
      <c r="H9810" s="93"/>
      <c r="J9810" s="93"/>
      <c r="L9810" s="93"/>
      <c r="N9810" s="93"/>
      <c r="P9810" s="93"/>
    </row>
    <row r="9811" spans="2:16">
      <c r="B9811" s="93"/>
      <c r="C9811" s="93"/>
      <c r="D9811" s="93"/>
      <c r="F9811" s="93"/>
      <c r="H9811" s="93"/>
      <c r="J9811" s="93"/>
      <c r="L9811" s="93"/>
      <c r="N9811" s="93"/>
      <c r="P9811" s="93"/>
    </row>
    <row r="9812" spans="2:16">
      <c r="B9812" s="93"/>
      <c r="C9812" s="93"/>
      <c r="D9812" s="93"/>
      <c r="F9812" s="93"/>
      <c r="H9812" s="93"/>
      <c r="J9812" s="93"/>
      <c r="L9812" s="93"/>
      <c r="N9812" s="93"/>
      <c r="P9812" s="93"/>
    </row>
    <row r="9813" spans="2:16">
      <c r="B9813" s="93"/>
      <c r="C9813" s="93"/>
      <c r="D9813" s="93"/>
      <c r="F9813" s="93"/>
      <c r="H9813" s="93"/>
      <c r="J9813" s="93"/>
      <c r="L9813" s="93"/>
      <c r="N9813" s="93"/>
      <c r="P9813" s="93"/>
    </row>
    <row r="9814" spans="2:16">
      <c r="B9814" s="93"/>
      <c r="C9814" s="93"/>
      <c r="D9814" s="93"/>
      <c r="F9814" s="93"/>
      <c r="H9814" s="93"/>
      <c r="J9814" s="93"/>
      <c r="L9814" s="93"/>
      <c r="N9814" s="93"/>
      <c r="P9814" s="93"/>
    </row>
    <row r="9815" spans="2:16">
      <c r="B9815" s="93"/>
      <c r="C9815" s="93"/>
      <c r="D9815" s="93"/>
      <c r="F9815" s="93"/>
      <c r="H9815" s="93"/>
      <c r="J9815" s="93"/>
      <c r="L9815" s="93"/>
      <c r="N9815" s="93"/>
      <c r="P9815" s="93"/>
    </row>
    <row r="9816" spans="2:16">
      <c r="B9816" s="93"/>
      <c r="C9816" s="93"/>
      <c r="D9816" s="93"/>
      <c r="F9816" s="93"/>
      <c r="H9816" s="93"/>
      <c r="J9816" s="93"/>
      <c r="L9816" s="93"/>
      <c r="N9816" s="93"/>
      <c r="P9816" s="93"/>
    </row>
    <row r="9817" spans="2:16">
      <c r="B9817" s="93"/>
      <c r="C9817" s="93"/>
      <c r="D9817" s="93"/>
      <c r="F9817" s="93"/>
      <c r="H9817" s="93"/>
      <c r="J9817" s="93"/>
      <c r="L9817" s="93"/>
      <c r="N9817" s="93"/>
      <c r="P9817" s="93"/>
    </row>
    <row r="9818" spans="2:16">
      <c r="B9818" s="93"/>
      <c r="C9818" s="93"/>
      <c r="D9818" s="93"/>
      <c r="F9818" s="93"/>
      <c r="H9818" s="93"/>
      <c r="J9818" s="93"/>
      <c r="L9818" s="93"/>
      <c r="N9818" s="93"/>
      <c r="P9818" s="93"/>
    </row>
    <row r="9819" spans="2:16">
      <c r="B9819" s="93"/>
      <c r="C9819" s="93"/>
      <c r="D9819" s="93"/>
      <c r="F9819" s="93"/>
      <c r="H9819" s="93"/>
      <c r="J9819" s="93"/>
      <c r="L9819" s="93"/>
      <c r="N9819" s="93"/>
      <c r="P9819" s="93"/>
    </row>
    <row r="9820" spans="2:16">
      <c r="B9820" s="93"/>
      <c r="C9820" s="93"/>
      <c r="D9820" s="93"/>
      <c r="F9820" s="93"/>
      <c r="H9820" s="93"/>
      <c r="J9820" s="93"/>
      <c r="L9820" s="93"/>
      <c r="N9820" s="93"/>
      <c r="P9820" s="93"/>
    </row>
    <row r="9821" spans="2:16">
      <c r="B9821" s="93"/>
      <c r="C9821" s="93"/>
      <c r="D9821" s="93"/>
      <c r="F9821" s="93"/>
      <c r="H9821" s="93"/>
      <c r="J9821" s="93"/>
      <c r="L9821" s="93"/>
      <c r="N9821" s="93"/>
      <c r="P9821" s="93"/>
    </row>
    <row r="9822" spans="2:16">
      <c r="B9822" s="93"/>
      <c r="C9822" s="93"/>
      <c r="D9822" s="93"/>
      <c r="F9822" s="93"/>
      <c r="H9822" s="93"/>
      <c r="J9822" s="93"/>
      <c r="L9822" s="93"/>
      <c r="N9822" s="93"/>
      <c r="P9822" s="93"/>
    </row>
    <row r="9823" spans="2:16">
      <c r="B9823" s="93"/>
      <c r="C9823" s="93"/>
      <c r="D9823" s="93"/>
      <c r="F9823" s="93"/>
      <c r="H9823" s="93"/>
      <c r="J9823" s="93"/>
      <c r="L9823" s="93"/>
      <c r="N9823" s="93"/>
      <c r="P9823" s="93"/>
    </row>
    <row r="9824" spans="2:16">
      <c r="B9824" s="93"/>
      <c r="C9824" s="93"/>
      <c r="D9824" s="93"/>
      <c r="F9824" s="93"/>
      <c r="H9824" s="93"/>
      <c r="J9824" s="93"/>
      <c r="L9824" s="93"/>
      <c r="N9824" s="93"/>
      <c r="P9824" s="93"/>
    </row>
    <row r="9825" spans="2:16">
      <c r="B9825" s="93"/>
      <c r="C9825" s="93"/>
      <c r="D9825" s="93"/>
      <c r="F9825" s="93"/>
      <c r="H9825" s="93"/>
      <c r="J9825" s="93"/>
      <c r="L9825" s="93"/>
      <c r="N9825" s="93"/>
      <c r="P9825" s="93"/>
    </row>
    <row r="9826" spans="2:16">
      <c r="B9826" s="93"/>
      <c r="C9826" s="93"/>
      <c r="D9826" s="93"/>
      <c r="F9826" s="93"/>
      <c r="H9826" s="93"/>
      <c r="J9826" s="93"/>
      <c r="L9826" s="93"/>
      <c r="N9826" s="93"/>
      <c r="P9826" s="93"/>
    </row>
    <row r="9827" spans="2:16">
      <c r="B9827" s="93"/>
      <c r="C9827" s="93"/>
      <c r="D9827" s="93"/>
      <c r="F9827" s="93"/>
      <c r="H9827" s="93"/>
      <c r="J9827" s="93"/>
      <c r="L9827" s="93"/>
      <c r="N9827" s="93"/>
      <c r="P9827" s="93"/>
    </row>
    <row r="9828" spans="2:16">
      <c r="B9828" s="93"/>
      <c r="C9828" s="93"/>
      <c r="D9828" s="93"/>
      <c r="F9828" s="93"/>
      <c r="H9828" s="93"/>
      <c r="J9828" s="93"/>
      <c r="L9828" s="93"/>
      <c r="N9828" s="93"/>
      <c r="P9828" s="93"/>
    </row>
    <row r="9829" spans="2:16">
      <c r="B9829" s="93"/>
      <c r="C9829" s="93"/>
      <c r="D9829" s="93"/>
      <c r="F9829" s="93"/>
      <c r="H9829" s="93"/>
      <c r="J9829" s="93"/>
      <c r="L9829" s="93"/>
      <c r="N9829" s="93"/>
      <c r="P9829" s="93"/>
    </row>
    <row r="9830" spans="2:16">
      <c r="B9830" s="93"/>
      <c r="C9830" s="93"/>
      <c r="D9830" s="93"/>
      <c r="F9830" s="93"/>
      <c r="H9830" s="93"/>
      <c r="J9830" s="93"/>
      <c r="L9830" s="93"/>
      <c r="N9830" s="93"/>
      <c r="P9830" s="93"/>
    </row>
    <row r="9831" spans="2:16">
      <c r="B9831" s="93"/>
      <c r="C9831" s="93"/>
      <c r="D9831" s="93"/>
      <c r="F9831" s="93"/>
      <c r="H9831" s="93"/>
      <c r="J9831" s="93"/>
      <c r="L9831" s="93"/>
      <c r="N9831" s="93"/>
      <c r="P9831" s="93"/>
    </row>
    <row r="9832" spans="2:16">
      <c r="B9832" s="93"/>
      <c r="C9832" s="93"/>
      <c r="D9832" s="93"/>
      <c r="F9832" s="93"/>
      <c r="H9832" s="93"/>
      <c r="J9832" s="93"/>
      <c r="L9832" s="93"/>
      <c r="N9832" s="93"/>
      <c r="P9832" s="93"/>
    </row>
    <row r="9833" spans="2:16">
      <c r="B9833" s="93"/>
      <c r="C9833" s="93"/>
      <c r="D9833" s="93"/>
      <c r="F9833" s="93"/>
      <c r="H9833" s="93"/>
      <c r="J9833" s="93"/>
      <c r="L9833" s="93"/>
      <c r="N9833" s="93"/>
      <c r="P9833" s="93"/>
    </row>
    <row r="9834" spans="2:16">
      <c r="B9834" s="93"/>
      <c r="C9834" s="93"/>
      <c r="D9834" s="93"/>
      <c r="F9834" s="93"/>
      <c r="H9834" s="93"/>
      <c r="J9834" s="93"/>
      <c r="L9834" s="93"/>
      <c r="N9834" s="93"/>
      <c r="P9834" s="93"/>
    </row>
    <row r="9835" spans="2:16">
      <c r="B9835" s="93"/>
      <c r="C9835" s="93"/>
      <c r="D9835" s="93"/>
      <c r="F9835" s="93"/>
      <c r="H9835" s="93"/>
      <c r="J9835" s="93"/>
      <c r="L9835" s="93"/>
      <c r="N9835" s="93"/>
      <c r="P9835" s="93"/>
    </row>
    <row r="9836" spans="2:16">
      <c r="B9836" s="93"/>
      <c r="C9836" s="93"/>
      <c r="D9836" s="93"/>
      <c r="F9836" s="93"/>
      <c r="H9836" s="93"/>
      <c r="J9836" s="93"/>
      <c r="L9836" s="93"/>
      <c r="N9836" s="93"/>
      <c r="P9836" s="93"/>
    </row>
    <row r="9837" spans="2:16">
      <c r="B9837" s="93"/>
      <c r="C9837" s="93"/>
      <c r="D9837" s="93"/>
      <c r="F9837" s="93"/>
      <c r="H9837" s="93"/>
      <c r="J9837" s="93"/>
      <c r="L9837" s="93"/>
      <c r="N9837" s="93"/>
      <c r="P9837" s="93"/>
    </row>
    <row r="9838" spans="2:16">
      <c r="B9838" s="93"/>
      <c r="C9838" s="93"/>
      <c r="D9838" s="93"/>
      <c r="F9838" s="93"/>
      <c r="H9838" s="93"/>
      <c r="J9838" s="93"/>
      <c r="L9838" s="93"/>
      <c r="N9838" s="93"/>
      <c r="P9838" s="93"/>
    </row>
    <row r="9839" spans="2:16">
      <c r="B9839" s="93"/>
      <c r="C9839" s="93"/>
      <c r="D9839" s="93"/>
      <c r="F9839" s="93"/>
      <c r="H9839" s="93"/>
      <c r="J9839" s="93"/>
      <c r="L9839" s="93"/>
      <c r="N9839" s="93"/>
      <c r="P9839" s="93"/>
    </row>
    <row r="9840" spans="2:16">
      <c r="B9840" s="93"/>
      <c r="C9840" s="93"/>
      <c r="D9840" s="93"/>
      <c r="F9840" s="93"/>
      <c r="H9840" s="93"/>
      <c r="J9840" s="93"/>
      <c r="L9840" s="93"/>
      <c r="N9840" s="93"/>
      <c r="P9840" s="93"/>
    </row>
    <row r="9841" spans="2:16">
      <c r="B9841" s="93"/>
      <c r="C9841" s="93"/>
      <c r="D9841" s="93"/>
      <c r="F9841" s="93"/>
      <c r="H9841" s="93"/>
      <c r="J9841" s="93"/>
      <c r="L9841" s="93"/>
      <c r="N9841" s="93"/>
      <c r="P9841" s="93"/>
    </row>
    <row r="9842" spans="2:16">
      <c r="B9842" s="93"/>
      <c r="C9842" s="93"/>
      <c r="D9842" s="93"/>
      <c r="F9842" s="93"/>
      <c r="H9842" s="93"/>
      <c r="J9842" s="93"/>
      <c r="L9842" s="93"/>
      <c r="N9842" s="93"/>
      <c r="P9842" s="93"/>
    </row>
    <row r="9843" spans="2:16">
      <c r="B9843" s="93"/>
      <c r="C9843" s="93"/>
      <c r="D9843" s="93"/>
      <c r="F9843" s="93"/>
      <c r="H9843" s="93"/>
      <c r="J9843" s="93"/>
      <c r="L9843" s="93"/>
      <c r="N9843" s="93"/>
      <c r="P9843" s="93"/>
    </row>
    <row r="9844" spans="2:16">
      <c r="B9844" s="93"/>
      <c r="C9844" s="93"/>
      <c r="D9844" s="93"/>
      <c r="F9844" s="93"/>
      <c r="H9844" s="93"/>
      <c r="J9844" s="93"/>
      <c r="L9844" s="93"/>
      <c r="N9844" s="93"/>
      <c r="P9844" s="93"/>
    </row>
    <row r="9845" spans="2:16">
      <c r="B9845" s="93"/>
      <c r="C9845" s="93"/>
      <c r="D9845" s="93"/>
      <c r="F9845" s="93"/>
      <c r="H9845" s="93"/>
      <c r="J9845" s="93"/>
      <c r="L9845" s="93"/>
      <c r="N9845" s="93"/>
      <c r="P9845" s="93"/>
    </row>
    <row r="9846" spans="2:16">
      <c r="B9846" s="93"/>
      <c r="C9846" s="93"/>
      <c r="D9846" s="93"/>
      <c r="F9846" s="93"/>
      <c r="H9846" s="93"/>
      <c r="J9846" s="93"/>
      <c r="L9846" s="93"/>
      <c r="N9846" s="93"/>
      <c r="P9846" s="93"/>
    </row>
    <row r="9847" spans="2:16">
      <c r="B9847" s="93"/>
      <c r="C9847" s="93"/>
      <c r="D9847" s="93"/>
      <c r="F9847" s="93"/>
      <c r="H9847" s="93"/>
      <c r="J9847" s="93"/>
      <c r="L9847" s="93"/>
      <c r="N9847" s="93"/>
      <c r="P9847" s="93"/>
    </row>
    <row r="9848" spans="2:16">
      <c r="B9848" s="93"/>
      <c r="C9848" s="93"/>
      <c r="D9848" s="93"/>
      <c r="F9848" s="93"/>
      <c r="H9848" s="93"/>
      <c r="J9848" s="93"/>
      <c r="L9848" s="93"/>
      <c r="N9848" s="93"/>
      <c r="P9848" s="93"/>
    </row>
    <row r="9849" spans="2:16">
      <c r="B9849" s="93"/>
      <c r="C9849" s="93"/>
      <c r="D9849" s="93"/>
      <c r="F9849" s="93"/>
      <c r="H9849" s="93"/>
      <c r="J9849" s="93"/>
      <c r="L9849" s="93"/>
      <c r="N9849" s="93"/>
      <c r="P9849" s="93"/>
    </row>
    <row r="9850" spans="2:16">
      <c r="B9850" s="93"/>
      <c r="C9850" s="93"/>
      <c r="D9850" s="93"/>
      <c r="F9850" s="93"/>
      <c r="H9850" s="93"/>
      <c r="J9850" s="93"/>
      <c r="L9850" s="93"/>
      <c r="N9850" s="93"/>
      <c r="P9850" s="93"/>
    </row>
    <row r="9851" spans="2:16">
      <c r="B9851" s="93"/>
      <c r="C9851" s="93"/>
      <c r="D9851" s="93"/>
      <c r="F9851" s="93"/>
      <c r="H9851" s="93"/>
      <c r="J9851" s="93"/>
      <c r="L9851" s="93"/>
      <c r="N9851" s="93"/>
      <c r="P9851" s="93"/>
    </row>
    <row r="9852" spans="2:16">
      <c r="B9852" s="93"/>
      <c r="C9852" s="93"/>
      <c r="D9852" s="93"/>
      <c r="F9852" s="93"/>
      <c r="H9852" s="93"/>
      <c r="J9852" s="93"/>
      <c r="L9852" s="93"/>
      <c r="N9852" s="93"/>
      <c r="P9852" s="93"/>
    </row>
    <row r="9853" spans="2:16">
      <c r="B9853" s="93"/>
      <c r="C9853" s="93"/>
      <c r="D9853" s="93"/>
      <c r="F9853" s="93"/>
      <c r="H9853" s="93"/>
      <c r="J9853" s="93"/>
      <c r="L9853" s="93"/>
      <c r="N9853" s="93"/>
      <c r="P9853" s="93"/>
    </row>
    <row r="9854" spans="2:16">
      <c r="B9854" s="93"/>
      <c r="C9854" s="93"/>
      <c r="D9854" s="93"/>
      <c r="F9854" s="93"/>
      <c r="H9854" s="93"/>
      <c r="J9854" s="93"/>
      <c r="L9854" s="93"/>
      <c r="N9854" s="93"/>
      <c r="P9854" s="93"/>
    </row>
    <row r="9855" spans="2:16">
      <c r="B9855" s="93"/>
      <c r="C9855" s="93"/>
      <c r="D9855" s="93"/>
      <c r="F9855" s="93"/>
      <c r="H9855" s="93"/>
      <c r="J9855" s="93"/>
      <c r="L9855" s="93"/>
      <c r="N9855" s="93"/>
      <c r="P9855" s="93"/>
    </row>
    <row r="9856" spans="2:16">
      <c r="B9856" s="93"/>
      <c r="C9856" s="93"/>
      <c r="D9856" s="93"/>
      <c r="F9856" s="93"/>
      <c r="H9856" s="93"/>
      <c r="J9856" s="93"/>
      <c r="L9856" s="93"/>
      <c r="N9856" s="93"/>
      <c r="P9856" s="93"/>
    </row>
    <row r="9857" spans="2:16">
      <c r="B9857" s="93"/>
      <c r="C9857" s="93"/>
      <c r="D9857" s="93"/>
      <c r="F9857" s="93"/>
      <c r="H9857" s="93"/>
      <c r="J9857" s="93"/>
      <c r="L9857" s="93"/>
      <c r="N9857" s="93"/>
      <c r="P9857" s="93"/>
    </row>
    <row r="9858" spans="2:16">
      <c r="B9858" s="93"/>
      <c r="C9858" s="93"/>
      <c r="D9858" s="93"/>
      <c r="F9858" s="93"/>
      <c r="H9858" s="93"/>
      <c r="J9858" s="93"/>
      <c r="L9858" s="93"/>
      <c r="N9858" s="93"/>
      <c r="P9858" s="93"/>
    </row>
    <row r="9859" spans="2:16">
      <c r="B9859" s="93"/>
      <c r="C9859" s="93"/>
      <c r="D9859" s="93"/>
      <c r="F9859" s="93"/>
      <c r="H9859" s="93"/>
      <c r="J9859" s="93"/>
      <c r="L9859" s="93"/>
      <c r="N9859" s="93"/>
      <c r="P9859" s="93"/>
    </row>
    <row r="9860" spans="2:16">
      <c r="B9860" s="93"/>
      <c r="C9860" s="93"/>
      <c r="D9860" s="93"/>
      <c r="F9860" s="93"/>
      <c r="H9860" s="93"/>
      <c r="J9860" s="93"/>
      <c r="L9860" s="93"/>
      <c r="N9860" s="93"/>
      <c r="P9860" s="93"/>
    </row>
    <row r="9861" spans="2:16">
      <c r="B9861" s="93"/>
      <c r="C9861" s="93"/>
      <c r="D9861" s="93"/>
      <c r="F9861" s="93"/>
      <c r="H9861" s="93"/>
      <c r="J9861" s="93"/>
      <c r="L9861" s="93"/>
      <c r="N9861" s="93"/>
      <c r="P9861" s="93"/>
    </row>
    <row r="9862" spans="2:16">
      <c r="B9862" s="93"/>
      <c r="C9862" s="93"/>
      <c r="D9862" s="93"/>
      <c r="F9862" s="93"/>
      <c r="H9862" s="93"/>
      <c r="J9862" s="93"/>
      <c r="L9862" s="93"/>
      <c r="N9862" s="93"/>
      <c r="P9862" s="93"/>
    </row>
    <row r="9863" spans="2:16">
      <c r="B9863" s="93"/>
      <c r="C9863" s="93"/>
      <c r="D9863" s="93"/>
      <c r="F9863" s="93"/>
      <c r="H9863" s="93"/>
      <c r="J9863" s="93"/>
      <c r="L9863" s="93"/>
      <c r="N9863" s="93"/>
      <c r="P9863" s="93"/>
    </row>
    <row r="9864" spans="2:16">
      <c r="B9864" s="93"/>
      <c r="C9864" s="93"/>
      <c r="D9864" s="93"/>
      <c r="F9864" s="93"/>
      <c r="H9864" s="93"/>
      <c r="J9864" s="93"/>
      <c r="L9864" s="93"/>
      <c r="N9864" s="93"/>
      <c r="P9864" s="93"/>
    </row>
    <row r="9865" spans="2:16">
      <c r="B9865" s="93"/>
      <c r="C9865" s="93"/>
      <c r="D9865" s="93"/>
      <c r="F9865" s="93"/>
      <c r="H9865" s="93"/>
      <c r="J9865" s="93"/>
      <c r="L9865" s="93"/>
      <c r="N9865" s="93"/>
      <c r="P9865" s="93"/>
    </row>
    <row r="9866" spans="2:16">
      <c r="B9866" s="93"/>
      <c r="C9866" s="93"/>
      <c r="D9866" s="93"/>
      <c r="F9866" s="93"/>
      <c r="H9866" s="93"/>
      <c r="J9866" s="93"/>
      <c r="L9866" s="93"/>
      <c r="N9866" s="93"/>
      <c r="P9866" s="93"/>
    </row>
    <row r="9867" spans="2:16">
      <c r="B9867" s="93"/>
      <c r="C9867" s="93"/>
      <c r="D9867" s="93"/>
      <c r="F9867" s="93"/>
      <c r="H9867" s="93"/>
      <c r="J9867" s="93"/>
      <c r="L9867" s="93"/>
      <c r="N9867" s="93"/>
      <c r="P9867" s="93"/>
    </row>
    <row r="9868" spans="2:16">
      <c r="B9868" s="93"/>
      <c r="C9868" s="93"/>
      <c r="D9868" s="93"/>
      <c r="F9868" s="93"/>
      <c r="H9868" s="93"/>
      <c r="J9868" s="93"/>
      <c r="L9868" s="93"/>
      <c r="N9868" s="93"/>
      <c r="P9868" s="93"/>
    </row>
    <row r="9869" spans="2:16">
      <c r="B9869" s="93"/>
      <c r="C9869" s="93"/>
      <c r="D9869" s="93"/>
      <c r="F9869" s="93"/>
      <c r="H9869" s="93"/>
      <c r="J9869" s="93"/>
      <c r="L9869" s="93"/>
      <c r="N9869" s="93"/>
      <c r="P9869" s="93"/>
    </row>
    <row r="9870" spans="2:16">
      <c r="B9870" s="93"/>
      <c r="C9870" s="93"/>
      <c r="D9870" s="93"/>
      <c r="F9870" s="93"/>
      <c r="H9870" s="93"/>
      <c r="J9870" s="93"/>
      <c r="L9870" s="93"/>
      <c r="N9870" s="93"/>
      <c r="P9870" s="93"/>
    </row>
    <row r="9871" spans="2:16">
      <c r="B9871" s="93"/>
      <c r="C9871" s="93"/>
      <c r="D9871" s="93"/>
      <c r="F9871" s="93"/>
      <c r="H9871" s="93"/>
      <c r="J9871" s="93"/>
      <c r="L9871" s="93"/>
      <c r="N9871" s="93"/>
      <c r="P9871" s="93"/>
    </row>
    <row r="9872" spans="2:16">
      <c r="B9872" s="93"/>
      <c r="C9872" s="93"/>
      <c r="D9872" s="93"/>
      <c r="F9872" s="93"/>
      <c r="H9872" s="93"/>
      <c r="J9872" s="93"/>
      <c r="L9872" s="93"/>
      <c r="N9872" s="93"/>
      <c r="P9872" s="93"/>
    </row>
    <row r="9873" spans="2:16">
      <c r="B9873" s="93"/>
      <c r="C9873" s="93"/>
      <c r="D9873" s="93"/>
      <c r="F9873" s="93"/>
      <c r="H9873" s="93"/>
      <c r="J9873" s="93"/>
      <c r="L9873" s="93"/>
      <c r="N9873" s="93"/>
      <c r="P9873" s="93"/>
    </row>
    <row r="9874" spans="2:16">
      <c r="B9874" s="93"/>
      <c r="C9874" s="93"/>
      <c r="D9874" s="93"/>
      <c r="F9874" s="93"/>
      <c r="H9874" s="93"/>
      <c r="J9874" s="93"/>
      <c r="L9874" s="93"/>
      <c r="N9874" s="93"/>
      <c r="P9874" s="93"/>
    </row>
    <row r="9875" spans="2:16">
      <c r="B9875" s="93"/>
      <c r="C9875" s="93"/>
      <c r="D9875" s="93"/>
      <c r="F9875" s="93"/>
      <c r="H9875" s="93"/>
      <c r="J9875" s="93"/>
      <c r="L9875" s="93"/>
      <c r="N9875" s="93"/>
      <c r="P9875" s="93"/>
    </row>
    <row r="9876" spans="2:16">
      <c r="B9876" s="93"/>
      <c r="C9876" s="93"/>
      <c r="D9876" s="93"/>
      <c r="F9876" s="93"/>
      <c r="H9876" s="93"/>
      <c r="J9876" s="93"/>
      <c r="L9876" s="93"/>
      <c r="N9876" s="93"/>
      <c r="P9876" s="93"/>
    </row>
    <row r="9877" spans="2:16">
      <c r="B9877" s="93"/>
      <c r="C9877" s="93"/>
      <c r="D9877" s="93"/>
      <c r="F9877" s="93"/>
      <c r="H9877" s="93"/>
      <c r="J9877" s="93"/>
      <c r="L9877" s="93"/>
      <c r="N9877" s="93"/>
      <c r="P9877" s="93"/>
    </row>
    <row r="9878" spans="2:16">
      <c r="B9878" s="93"/>
      <c r="C9878" s="93"/>
      <c r="D9878" s="93"/>
      <c r="F9878" s="93"/>
      <c r="H9878" s="93"/>
      <c r="J9878" s="93"/>
      <c r="L9878" s="93"/>
      <c r="N9878" s="93"/>
      <c r="P9878" s="93"/>
    </row>
    <row r="9879" spans="2:16">
      <c r="B9879" s="93"/>
      <c r="C9879" s="93"/>
      <c r="D9879" s="93"/>
      <c r="F9879" s="93"/>
      <c r="H9879" s="93"/>
      <c r="J9879" s="93"/>
      <c r="L9879" s="93"/>
      <c r="N9879" s="93"/>
      <c r="P9879" s="93"/>
    </row>
    <row r="9880" spans="2:16">
      <c r="B9880" s="93"/>
      <c r="C9880" s="93"/>
      <c r="D9880" s="93"/>
      <c r="F9880" s="93"/>
      <c r="H9880" s="93"/>
      <c r="J9880" s="93"/>
      <c r="L9880" s="93"/>
      <c r="N9880" s="93"/>
      <c r="P9880" s="93"/>
    </row>
    <row r="9881" spans="2:16">
      <c r="B9881" s="93"/>
      <c r="C9881" s="93"/>
      <c r="D9881" s="93"/>
      <c r="F9881" s="93"/>
      <c r="H9881" s="93"/>
      <c r="J9881" s="93"/>
      <c r="L9881" s="93"/>
      <c r="N9881" s="93"/>
      <c r="P9881" s="93"/>
    </row>
    <row r="9882" spans="2:16">
      <c r="B9882" s="93"/>
      <c r="C9882" s="93"/>
      <c r="D9882" s="93"/>
      <c r="F9882" s="93"/>
      <c r="H9882" s="93"/>
      <c r="J9882" s="93"/>
      <c r="L9882" s="93"/>
      <c r="N9882" s="93"/>
      <c r="P9882" s="93"/>
    </row>
    <row r="9883" spans="2:16">
      <c r="B9883" s="93"/>
      <c r="C9883" s="93"/>
      <c r="D9883" s="93"/>
      <c r="F9883" s="93"/>
      <c r="H9883" s="93"/>
      <c r="J9883" s="93"/>
      <c r="L9883" s="93"/>
      <c r="N9883" s="93"/>
      <c r="P9883" s="93"/>
    </row>
    <row r="9884" spans="2:16">
      <c r="B9884" s="93"/>
      <c r="C9884" s="93"/>
      <c r="D9884" s="93"/>
      <c r="F9884" s="93"/>
      <c r="H9884" s="93"/>
      <c r="J9884" s="93"/>
      <c r="L9884" s="93"/>
      <c r="N9884" s="93"/>
      <c r="P9884" s="93"/>
    </row>
    <row r="9885" spans="2:16">
      <c r="B9885" s="93"/>
      <c r="C9885" s="93"/>
      <c r="D9885" s="93"/>
      <c r="F9885" s="93"/>
      <c r="H9885" s="93"/>
      <c r="J9885" s="93"/>
      <c r="L9885" s="93"/>
      <c r="N9885" s="93"/>
      <c r="P9885" s="93"/>
    </row>
    <row r="9886" spans="2:16">
      <c r="B9886" s="93"/>
      <c r="C9886" s="93"/>
      <c r="D9886" s="93"/>
      <c r="F9886" s="93"/>
      <c r="H9886" s="93"/>
      <c r="J9886" s="93"/>
      <c r="L9886" s="93"/>
      <c r="N9886" s="93"/>
      <c r="P9886" s="93"/>
    </row>
    <row r="9887" spans="2:16">
      <c r="B9887" s="93"/>
      <c r="C9887" s="93"/>
      <c r="D9887" s="93"/>
      <c r="F9887" s="93"/>
      <c r="H9887" s="93"/>
      <c r="J9887" s="93"/>
      <c r="L9887" s="93"/>
      <c r="N9887" s="93"/>
      <c r="P9887" s="93"/>
    </row>
    <row r="9888" spans="2:16">
      <c r="B9888" s="93"/>
      <c r="C9888" s="93"/>
      <c r="D9888" s="93"/>
      <c r="F9888" s="93"/>
      <c r="H9888" s="93"/>
      <c r="J9888" s="93"/>
      <c r="L9888" s="93"/>
      <c r="N9888" s="93"/>
      <c r="P9888" s="93"/>
    </row>
    <row r="9889" spans="2:16">
      <c r="B9889" s="93"/>
      <c r="C9889" s="93"/>
      <c r="D9889" s="93"/>
      <c r="F9889" s="93"/>
      <c r="H9889" s="93"/>
      <c r="J9889" s="93"/>
      <c r="L9889" s="93"/>
      <c r="N9889" s="93"/>
      <c r="P9889" s="93"/>
    </row>
    <row r="9890" spans="2:16">
      <c r="B9890" s="93"/>
      <c r="C9890" s="93"/>
      <c r="D9890" s="93"/>
      <c r="F9890" s="93"/>
      <c r="H9890" s="93"/>
      <c r="J9890" s="93"/>
      <c r="L9890" s="93"/>
      <c r="N9890" s="93"/>
      <c r="P9890" s="93"/>
    </row>
    <row r="9891" spans="2:16">
      <c r="B9891" s="93"/>
      <c r="C9891" s="93"/>
      <c r="D9891" s="93"/>
      <c r="F9891" s="93"/>
      <c r="H9891" s="93"/>
      <c r="J9891" s="93"/>
      <c r="L9891" s="93"/>
      <c r="N9891" s="93"/>
      <c r="P9891" s="93"/>
    </row>
    <row r="9892" spans="2:16">
      <c r="B9892" s="93"/>
      <c r="C9892" s="93"/>
      <c r="D9892" s="93"/>
      <c r="F9892" s="93"/>
      <c r="H9892" s="93"/>
      <c r="J9892" s="93"/>
      <c r="L9892" s="93"/>
      <c r="N9892" s="93"/>
      <c r="P9892" s="93"/>
    </row>
    <row r="9893" spans="2:16">
      <c r="B9893" s="93"/>
      <c r="C9893" s="93"/>
      <c r="D9893" s="93"/>
      <c r="F9893" s="93"/>
      <c r="H9893" s="93"/>
      <c r="J9893" s="93"/>
      <c r="L9893" s="93"/>
      <c r="N9893" s="93"/>
      <c r="P9893" s="93"/>
    </row>
    <row r="9894" spans="2:16">
      <c r="B9894" s="93"/>
      <c r="C9894" s="93"/>
      <c r="D9894" s="93"/>
      <c r="F9894" s="93"/>
      <c r="H9894" s="93"/>
      <c r="J9894" s="93"/>
      <c r="L9894" s="93"/>
      <c r="N9894" s="93"/>
      <c r="P9894" s="93"/>
    </row>
    <row r="9895" spans="2:16">
      <c r="B9895" s="93"/>
      <c r="C9895" s="93"/>
      <c r="D9895" s="93"/>
      <c r="F9895" s="93"/>
      <c r="H9895" s="93"/>
      <c r="J9895" s="93"/>
      <c r="L9895" s="93"/>
      <c r="N9895" s="93"/>
      <c r="P9895" s="93"/>
    </row>
    <row r="9896" spans="2:16">
      <c r="B9896" s="93"/>
      <c r="C9896" s="93"/>
      <c r="D9896" s="93"/>
      <c r="F9896" s="93"/>
      <c r="H9896" s="93"/>
      <c r="J9896" s="93"/>
      <c r="L9896" s="93"/>
      <c r="N9896" s="93"/>
      <c r="P9896" s="93"/>
    </row>
    <row r="9897" spans="2:16">
      <c r="B9897" s="93"/>
      <c r="C9897" s="93"/>
      <c r="D9897" s="93"/>
      <c r="F9897" s="93"/>
      <c r="H9897" s="93"/>
      <c r="J9897" s="93"/>
      <c r="L9897" s="93"/>
      <c r="N9897" s="93"/>
      <c r="P9897" s="93"/>
    </row>
    <row r="9898" spans="2:16">
      <c r="B9898" s="93"/>
      <c r="C9898" s="93"/>
      <c r="D9898" s="93"/>
      <c r="F9898" s="93"/>
      <c r="H9898" s="93"/>
      <c r="J9898" s="93"/>
      <c r="L9898" s="93"/>
      <c r="N9898" s="93"/>
      <c r="P9898" s="93"/>
    </row>
    <row r="9899" spans="2:16">
      <c r="B9899" s="93"/>
      <c r="C9899" s="93"/>
      <c r="D9899" s="93"/>
      <c r="F9899" s="93"/>
      <c r="H9899" s="93"/>
      <c r="J9899" s="93"/>
      <c r="L9899" s="93"/>
      <c r="N9899" s="93"/>
      <c r="P9899" s="93"/>
    </row>
    <row r="9900" spans="2:16">
      <c r="B9900" s="93"/>
      <c r="C9900" s="93"/>
      <c r="D9900" s="93"/>
      <c r="F9900" s="93"/>
      <c r="H9900" s="93"/>
      <c r="J9900" s="93"/>
      <c r="L9900" s="93"/>
      <c r="N9900" s="93"/>
      <c r="P9900" s="93"/>
    </row>
    <row r="9901" spans="2:16">
      <c r="B9901" s="93"/>
      <c r="C9901" s="93"/>
      <c r="D9901" s="93"/>
      <c r="F9901" s="93"/>
      <c r="H9901" s="93"/>
      <c r="J9901" s="93"/>
      <c r="L9901" s="93"/>
      <c r="N9901" s="93"/>
      <c r="P9901" s="93"/>
    </row>
    <row r="9902" spans="2:16">
      <c r="B9902" s="93"/>
      <c r="C9902" s="93"/>
      <c r="D9902" s="93"/>
      <c r="F9902" s="93"/>
      <c r="H9902" s="93"/>
      <c r="J9902" s="93"/>
      <c r="L9902" s="93"/>
      <c r="N9902" s="93"/>
      <c r="P9902" s="93"/>
    </row>
    <row r="9903" spans="2:16">
      <c r="B9903" s="93"/>
      <c r="C9903" s="93"/>
      <c r="D9903" s="93"/>
      <c r="F9903" s="93"/>
      <c r="H9903" s="93"/>
      <c r="J9903" s="93"/>
      <c r="L9903" s="93"/>
      <c r="N9903" s="93"/>
      <c r="P9903" s="93"/>
    </row>
    <row r="9904" spans="2:16">
      <c r="B9904" s="93"/>
      <c r="C9904" s="93"/>
      <c r="D9904" s="93"/>
      <c r="F9904" s="93"/>
      <c r="H9904" s="93"/>
      <c r="J9904" s="93"/>
      <c r="L9904" s="93"/>
      <c r="N9904" s="93"/>
      <c r="P9904" s="93"/>
    </row>
    <row r="9905" spans="2:16">
      <c r="B9905" s="93"/>
      <c r="C9905" s="93"/>
      <c r="D9905" s="93"/>
      <c r="F9905" s="93"/>
      <c r="H9905" s="93"/>
      <c r="J9905" s="93"/>
      <c r="L9905" s="93"/>
      <c r="N9905" s="93"/>
      <c r="P9905" s="93"/>
    </row>
    <row r="9906" spans="2:16">
      <c r="B9906" s="93"/>
      <c r="C9906" s="93"/>
      <c r="D9906" s="93"/>
      <c r="F9906" s="93"/>
      <c r="H9906" s="93"/>
      <c r="J9906" s="93"/>
      <c r="L9906" s="93"/>
      <c r="N9906" s="93"/>
      <c r="P9906" s="93"/>
    </row>
    <row r="9907" spans="2:16">
      <c r="B9907" s="93"/>
      <c r="C9907" s="93"/>
      <c r="D9907" s="93"/>
      <c r="F9907" s="93"/>
      <c r="H9907" s="93"/>
      <c r="J9907" s="93"/>
      <c r="L9907" s="93"/>
      <c r="N9907" s="93"/>
      <c r="P9907" s="93"/>
    </row>
    <row r="9908" spans="2:16">
      <c r="B9908" s="93"/>
      <c r="C9908" s="93"/>
      <c r="D9908" s="93"/>
      <c r="F9908" s="93"/>
      <c r="H9908" s="93"/>
      <c r="J9908" s="93"/>
      <c r="L9908" s="93"/>
      <c r="N9908" s="93"/>
      <c r="P9908" s="93"/>
    </row>
    <row r="9909" spans="2:16">
      <c r="B9909" s="93"/>
      <c r="C9909" s="93"/>
      <c r="D9909" s="93"/>
      <c r="F9909" s="93"/>
      <c r="H9909" s="93"/>
      <c r="J9909" s="93"/>
      <c r="L9909" s="93"/>
      <c r="N9909" s="93"/>
      <c r="P9909" s="93"/>
    </row>
    <row r="9910" spans="2:16">
      <c r="B9910" s="93"/>
      <c r="C9910" s="93"/>
      <c r="D9910" s="93"/>
      <c r="F9910" s="93"/>
      <c r="H9910" s="93"/>
      <c r="J9910" s="93"/>
      <c r="L9910" s="93"/>
      <c r="N9910" s="93"/>
      <c r="P9910" s="93"/>
    </row>
    <row r="9911" spans="2:16">
      <c r="B9911" s="93"/>
      <c r="C9911" s="93"/>
      <c r="D9911" s="93"/>
      <c r="F9911" s="93"/>
      <c r="H9911" s="93"/>
      <c r="J9911" s="93"/>
      <c r="L9911" s="93"/>
      <c r="N9911" s="93"/>
      <c r="P9911" s="93"/>
    </row>
    <row r="9912" spans="2:16">
      <c r="B9912" s="93"/>
      <c r="C9912" s="93"/>
      <c r="D9912" s="93"/>
      <c r="F9912" s="93"/>
      <c r="H9912" s="93"/>
      <c r="J9912" s="93"/>
      <c r="L9912" s="93"/>
      <c r="N9912" s="93"/>
      <c r="P9912" s="93"/>
    </row>
    <row r="9913" spans="2:16">
      <c r="B9913" s="93"/>
      <c r="C9913" s="93"/>
      <c r="D9913" s="93"/>
      <c r="F9913" s="93"/>
      <c r="H9913" s="93"/>
      <c r="J9913" s="93"/>
      <c r="L9913" s="93"/>
      <c r="N9913" s="93"/>
      <c r="P9913" s="93"/>
    </row>
    <row r="9914" spans="2:16">
      <c r="B9914" s="93"/>
      <c r="C9914" s="93"/>
      <c r="D9914" s="93"/>
      <c r="F9914" s="93"/>
      <c r="H9914" s="93"/>
      <c r="J9914" s="93"/>
      <c r="L9914" s="93"/>
      <c r="N9914" s="93"/>
      <c r="P9914" s="93"/>
    </row>
    <row r="9915" spans="2:16">
      <c r="B9915" s="93"/>
      <c r="C9915" s="93"/>
      <c r="D9915" s="93"/>
      <c r="F9915" s="93"/>
      <c r="H9915" s="93"/>
      <c r="J9915" s="93"/>
      <c r="L9915" s="93"/>
      <c r="N9915" s="93"/>
      <c r="P9915" s="93"/>
    </row>
    <row r="9916" spans="2:16">
      <c r="B9916" s="93"/>
      <c r="C9916" s="93"/>
      <c r="D9916" s="93"/>
      <c r="F9916" s="93"/>
      <c r="H9916" s="93"/>
      <c r="J9916" s="93"/>
      <c r="L9916" s="93"/>
      <c r="N9916" s="93"/>
      <c r="P9916" s="93"/>
    </row>
    <row r="9917" spans="2:16">
      <c r="B9917" s="93"/>
      <c r="C9917" s="93"/>
      <c r="D9917" s="93"/>
      <c r="F9917" s="93"/>
      <c r="H9917" s="93"/>
      <c r="J9917" s="93"/>
      <c r="L9917" s="93"/>
      <c r="N9917" s="93"/>
      <c r="P9917" s="93"/>
    </row>
    <row r="9918" spans="2:16">
      <c r="B9918" s="93"/>
      <c r="C9918" s="93"/>
      <c r="D9918" s="93"/>
      <c r="F9918" s="93"/>
      <c r="H9918" s="93"/>
      <c r="J9918" s="93"/>
      <c r="L9918" s="93"/>
      <c r="N9918" s="93"/>
      <c r="P9918" s="93"/>
    </row>
    <row r="9919" spans="2:16">
      <c r="B9919" s="93"/>
      <c r="C9919" s="93"/>
      <c r="D9919" s="93"/>
      <c r="F9919" s="93"/>
      <c r="H9919" s="93"/>
      <c r="J9919" s="93"/>
      <c r="L9919" s="93"/>
      <c r="N9919" s="93"/>
      <c r="P9919" s="93"/>
    </row>
    <row r="9920" spans="2:16">
      <c r="B9920" s="93"/>
      <c r="C9920" s="93"/>
      <c r="D9920" s="93"/>
      <c r="F9920" s="93"/>
      <c r="H9920" s="93"/>
      <c r="J9920" s="93"/>
      <c r="L9920" s="93"/>
      <c r="N9920" s="93"/>
      <c r="P9920" s="93"/>
    </row>
    <row r="9921" spans="2:16">
      <c r="B9921" s="93"/>
      <c r="C9921" s="93"/>
      <c r="D9921" s="93"/>
      <c r="F9921" s="93"/>
      <c r="H9921" s="93"/>
      <c r="J9921" s="93"/>
      <c r="L9921" s="93"/>
      <c r="N9921" s="93"/>
      <c r="P9921" s="93"/>
    </row>
    <row r="9922" spans="2:16">
      <c r="B9922" s="93"/>
      <c r="C9922" s="93"/>
      <c r="D9922" s="93"/>
      <c r="F9922" s="93"/>
      <c r="H9922" s="93"/>
      <c r="J9922" s="93"/>
      <c r="L9922" s="93"/>
      <c r="N9922" s="93"/>
      <c r="P9922" s="93"/>
    </row>
    <row r="9923" spans="2:16">
      <c r="B9923" s="93"/>
      <c r="C9923" s="93"/>
      <c r="D9923" s="93"/>
      <c r="F9923" s="93"/>
      <c r="H9923" s="93"/>
      <c r="J9923" s="93"/>
      <c r="L9923" s="93"/>
      <c r="N9923" s="93"/>
      <c r="P9923" s="93"/>
    </row>
    <row r="9924" spans="2:16">
      <c r="B9924" s="93"/>
      <c r="C9924" s="93"/>
      <c r="D9924" s="93"/>
      <c r="F9924" s="93"/>
      <c r="H9924" s="93"/>
      <c r="J9924" s="93"/>
      <c r="L9924" s="93"/>
      <c r="N9924" s="93"/>
      <c r="P9924" s="93"/>
    </row>
    <row r="9925" spans="2:16">
      <c r="B9925" s="93"/>
      <c r="C9925" s="93"/>
      <c r="D9925" s="93"/>
      <c r="F9925" s="93"/>
      <c r="H9925" s="93"/>
      <c r="J9925" s="93"/>
      <c r="L9925" s="93"/>
      <c r="N9925" s="93"/>
      <c r="P9925" s="93"/>
    </row>
    <row r="9926" spans="2:16">
      <c r="B9926" s="93"/>
      <c r="C9926" s="93"/>
      <c r="D9926" s="93"/>
      <c r="F9926" s="93"/>
      <c r="H9926" s="93"/>
      <c r="J9926" s="93"/>
      <c r="L9926" s="93"/>
      <c r="N9926" s="93"/>
      <c r="P9926" s="93"/>
    </row>
    <row r="9927" spans="2:16">
      <c r="B9927" s="93"/>
      <c r="C9927" s="93"/>
      <c r="D9927" s="93"/>
      <c r="F9927" s="93"/>
      <c r="H9927" s="93"/>
      <c r="J9927" s="93"/>
      <c r="L9927" s="93"/>
      <c r="N9927" s="93"/>
      <c r="P9927" s="93"/>
    </row>
    <row r="9928" spans="2:16">
      <c r="B9928" s="93"/>
      <c r="C9928" s="93"/>
      <c r="D9928" s="93"/>
      <c r="F9928" s="93"/>
      <c r="H9928" s="93"/>
      <c r="J9928" s="93"/>
      <c r="L9928" s="93"/>
      <c r="N9928" s="93"/>
      <c r="P9928" s="93"/>
    </row>
    <row r="9929" spans="2:16">
      <c r="B9929" s="93"/>
      <c r="C9929" s="93"/>
      <c r="D9929" s="93"/>
      <c r="F9929" s="93"/>
      <c r="H9929" s="93"/>
      <c r="J9929" s="93"/>
      <c r="L9929" s="93"/>
      <c r="N9929" s="93"/>
      <c r="P9929" s="93"/>
    </row>
    <row r="9930" spans="2:16">
      <c r="B9930" s="93"/>
      <c r="C9930" s="93"/>
      <c r="D9930" s="93"/>
      <c r="F9930" s="93"/>
      <c r="H9930" s="93"/>
      <c r="J9930" s="93"/>
      <c r="L9930" s="93"/>
      <c r="N9930" s="93"/>
      <c r="P9930" s="93"/>
    </row>
    <row r="9931" spans="2:16">
      <c r="B9931" s="93"/>
      <c r="C9931" s="93"/>
      <c r="D9931" s="93"/>
      <c r="F9931" s="93"/>
      <c r="H9931" s="93"/>
      <c r="J9931" s="93"/>
      <c r="L9931" s="93"/>
      <c r="N9931" s="93"/>
      <c r="P9931" s="93"/>
    </row>
    <row r="9932" spans="2:16">
      <c r="B9932" s="93"/>
      <c r="C9932" s="93"/>
      <c r="D9932" s="93"/>
      <c r="F9932" s="93"/>
      <c r="H9932" s="93"/>
      <c r="J9932" s="93"/>
      <c r="L9932" s="93"/>
      <c r="N9932" s="93"/>
      <c r="P9932" s="93"/>
    </row>
    <row r="9933" spans="2:16">
      <c r="B9933" s="93"/>
      <c r="C9933" s="93"/>
      <c r="D9933" s="93"/>
      <c r="F9933" s="93"/>
      <c r="H9933" s="93"/>
      <c r="J9933" s="93"/>
      <c r="L9933" s="93"/>
      <c r="N9933" s="93"/>
      <c r="P9933" s="93"/>
    </row>
    <row r="9934" spans="2:16">
      <c r="B9934" s="93"/>
      <c r="C9934" s="93"/>
      <c r="D9934" s="93"/>
      <c r="F9934" s="93"/>
      <c r="H9934" s="93"/>
      <c r="J9934" s="93"/>
      <c r="L9934" s="93"/>
      <c r="N9934" s="93"/>
      <c r="P9934" s="93"/>
    </row>
    <row r="9935" spans="2:16">
      <c r="B9935" s="93"/>
      <c r="C9935" s="93"/>
      <c r="D9935" s="93"/>
      <c r="F9935" s="93"/>
      <c r="H9935" s="93"/>
      <c r="J9935" s="93"/>
      <c r="L9935" s="93"/>
      <c r="N9935" s="93"/>
      <c r="P9935" s="93"/>
    </row>
    <row r="9936" spans="2:16">
      <c r="B9936" s="93"/>
      <c r="C9936" s="93"/>
      <c r="D9936" s="93"/>
      <c r="F9936" s="93"/>
      <c r="H9936" s="93"/>
      <c r="J9936" s="93"/>
      <c r="L9936" s="93"/>
      <c r="N9936" s="93"/>
      <c r="P9936" s="93"/>
    </row>
    <row r="9937" spans="2:16">
      <c r="B9937" s="93"/>
      <c r="C9937" s="93"/>
      <c r="D9937" s="93"/>
      <c r="F9937" s="93"/>
      <c r="H9937" s="93"/>
      <c r="J9937" s="93"/>
      <c r="L9937" s="93"/>
      <c r="N9937" s="93"/>
      <c r="P9937" s="93"/>
    </row>
    <row r="9938" spans="2:16">
      <c r="B9938" s="93"/>
      <c r="C9938" s="93"/>
      <c r="D9938" s="93"/>
      <c r="F9938" s="93"/>
      <c r="H9938" s="93"/>
      <c r="J9938" s="93"/>
      <c r="L9938" s="93"/>
      <c r="N9938" s="93"/>
      <c r="P9938" s="93"/>
    </row>
    <row r="9939" spans="2:16">
      <c r="B9939" s="93"/>
      <c r="C9939" s="93"/>
      <c r="D9939" s="93"/>
      <c r="F9939" s="93"/>
      <c r="H9939" s="93"/>
      <c r="J9939" s="93"/>
      <c r="L9939" s="93"/>
      <c r="N9939" s="93"/>
      <c r="P9939" s="93"/>
    </row>
    <row r="9940" spans="2:16">
      <c r="B9940" s="93"/>
      <c r="C9940" s="93"/>
      <c r="D9940" s="93"/>
      <c r="F9940" s="93"/>
      <c r="H9940" s="93"/>
      <c r="J9940" s="93"/>
      <c r="L9940" s="93"/>
      <c r="N9940" s="93"/>
      <c r="P9940" s="93"/>
    </row>
    <row r="9941" spans="2:16">
      <c r="B9941" s="93"/>
      <c r="C9941" s="93"/>
      <c r="D9941" s="93"/>
      <c r="F9941" s="93"/>
      <c r="H9941" s="93"/>
      <c r="J9941" s="93"/>
      <c r="L9941" s="93"/>
      <c r="N9941" s="93"/>
      <c r="P9941" s="93"/>
    </row>
    <row r="9942" spans="2:16">
      <c r="B9942" s="93"/>
      <c r="C9942" s="93"/>
      <c r="D9942" s="93"/>
      <c r="F9942" s="93"/>
      <c r="H9942" s="93"/>
      <c r="J9942" s="93"/>
      <c r="L9942" s="93"/>
      <c r="N9942" s="93"/>
      <c r="P9942" s="93"/>
    </row>
    <row r="9943" spans="2:16">
      <c r="B9943" s="93"/>
      <c r="C9943" s="93"/>
      <c r="D9943" s="93"/>
      <c r="F9943" s="93"/>
      <c r="H9943" s="93"/>
      <c r="J9943" s="93"/>
      <c r="L9943" s="93"/>
      <c r="N9943" s="93"/>
      <c r="P9943" s="93"/>
    </row>
    <row r="9944" spans="2:16">
      <c r="B9944" s="93"/>
      <c r="C9944" s="93"/>
      <c r="D9944" s="93"/>
      <c r="F9944" s="93"/>
      <c r="H9944" s="93"/>
      <c r="J9944" s="93"/>
      <c r="L9944" s="93"/>
      <c r="N9944" s="93"/>
      <c r="P9944" s="93"/>
    </row>
    <row r="9945" spans="2:16">
      <c r="B9945" s="93"/>
      <c r="C9945" s="93"/>
      <c r="D9945" s="93"/>
      <c r="F9945" s="93"/>
      <c r="H9945" s="93"/>
      <c r="J9945" s="93"/>
      <c r="L9945" s="93"/>
      <c r="N9945" s="93"/>
      <c r="P9945" s="93"/>
    </row>
    <row r="9946" spans="2:16">
      <c r="B9946" s="93"/>
      <c r="C9946" s="93"/>
      <c r="D9946" s="93"/>
      <c r="F9946" s="93"/>
      <c r="H9946" s="93"/>
      <c r="J9946" s="93"/>
      <c r="L9946" s="93"/>
      <c r="N9946" s="93"/>
      <c r="P9946" s="93"/>
    </row>
    <row r="9947" spans="2:16">
      <c r="B9947" s="93"/>
      <c r="C9947" s="93"/>
      <c r="D9947" s="93"/>
      <c r="F9947" s="93"/>
      <c r="H9947" s="93"/>
      <c r="J9947" s="93"/>
      <c r="L9947" s="93"/>
      <c r="N9947" s="93"/>
      <c r="P9947" s="93"/>
    </row>
    <row r="9948" spans="2:16">
      <c r="B9948" s="93"/>
      <c r="C9948" s="93"/>
      <c r="D9948" s="93"/>
      <c r="F9948" s="93"/>
      <c r="H9948" s="93"/>
      <c r="J9948" s="93"/>
      <c r="L9948" s="93"/>
      <c r="N9948" s="93"/>
      <c r="P9948" s="93"/>
    </row>
    <row r="9949" spans="2:16">
      <c r="B9949" s="93"/>
      <c r="C9949" s="93"/>
      <c r="D9949" s="93"/>
      <c r="F9949" s="93"/>
      <c r="H9949" s="93"/>
      <c r="J9949" s="93"/>
      <c r="L9949" s="93"/>
      <c r="N9949" s="93"/>
      <c r="P9949" s="93"/>
    </row>
    <row r="9950" spans="2:16">
      <c r="B9950" s="93"/>
      <c r="C9950" s="93"/>
      <c r="D9950" s="93"/>
      <c r="F9950" s="93"/>
      <c r="H9950" s="93"/>
      <c r="J9950" s="93"/>
      <c r="L9950" s="93"/>
      <c r="N9950" s="93"/>
      <c r="P9950" s="93"/>
    </row>
    <row r="9951" spans="2:16">
      <c r="B9951" s="93"/>
      <c r="C9951" s="93"/>
      <c r="D9951" s="93"/>
      <c r="F9951" s="93"/>
      <c r="H9951" s="93"/>
      <c r="J9951" s="93"/>
      <c r="L9951" s="93"/>
      <c r="N9951" s="93"/>
      <c r="P9951" s="93"/>
    </row>
    <row r="9952" spans="2:16">
      <c r="B9952" s="93"/>
      <c r="C9952" s="93"/>
      <c r="D9952" s="93"/>
      <c r="F9952" s="93"/>
      <c r="H9952" s="93"/>
      <c r="J9952" s="93"/>
      <c r="L9952" s="93"/>
      <c r="N9952" s="93"/>
      <c r="P9952" s="93"/>
    </row>
    <row r="9953" spans="2:16">
      <c r="B9953" s="93"/>
      <c r="C9953" s="93"/>
      <c r="D9953" s="93"/>
      <c r="F9953" s="93"/>
      <c r="H9953" s="93"/>
      <c r="J9953" s="93"/>
      <c r="L9953" s="93"/>
      <c r="N9953" s="93"/>
      <c r="P9953" s="93"/>
    </row>
    <row r="9954" spans="2:16">
      <c r="B9954" s="93"/>
      <c r="C9954" s="93"/>
      <c r="D9954" s="93"/>
      <c r="F9954" s="93"/>
      <c r="H9954" s="93"/>
      <c r="J9954" s="93"/>
      <c r="L9954" s="93"/>
      <c r="N9954" s="93"/>
      <c r="P9954" s="93"/>
    </row>
    <row r="9955" spans="2:16">
      <c r="B9955" s="93"/>
      <c r="C9955" s="93"/>
      <c r="D9955" s="93"/>
      <c r="F9955" s="93"/>
      <c r="H9955" s="93"/>
      <c r="J9955" s="93"/>
      <c r="L9955" s="93"/>
      <c r="N9955" s="93"/>
      <c r="P9955" s="93"/>
    </row>
    <row r="9956" spans="2:16">
      <c r="B9956" s="93"/>
      <c r="C9956" s="93"/>
      <c r="D9956" s="93"/>
      <c r="F9956" s="93"/>
      <c r="H9956" s="93"/>
      <c r="J9956" s="93"/>
      <c r="L9956" s="93"/>
      <c r="N9956" s="93"/>
      <c r="P9956" s="93"/>
    </row>
    <row r="9957" spans="2:16">
      <c r="B9957" s="93"/>
      <c r="C9957" s="93"/>
      <c r="D9957" s="93"/>
      <c r="F9957" s="93"/>
      <c r="H9957" s="93"/>
      <c r="J9957" s="93"/>
      <c r="L9957" s="93"/>
      <c r="N9957" s="93"/>
      <c r="P9957" s="93"/>
    </row>
    <row r="9958" spans="2:16">
      <c r="B9958" s="93"/>
      <c r="C9958" s="93"/>
      <c r="D9958" s="93"/>
      <c r="F9958" s="93"/>
      <c r="H9958" s="93"/>
      <c r="J9958" s="93"/>
      <c r="L9958" s="93"/>
      <c r="N9958" s="93"/>
      <c r="P9958" s="93"/>
    </row>
    <row r="9959" spans="2:16">
      <c r="B9959" s="93"/>
      <c r="C9959" s="93"/>
      <c r="D9959" s="93"/>
      <c r="F9959" s="93"/>
      <c r="H9959" s="93"/>
      <c r="J9959" s="93"/>
      <c r="L9959" s="93"/>
      <c r="N9959" s="93"/>
      <c r="P9959" s="93"/>
    </row>
    <row r="9960" spans="2:16">
      <c r="B9960" s="93"/>
      <c r="C9960" s="93"/>
      <c r="D9960" s="93"/>
      <c r="F9960" s="93"/>
      <c r="H9960" s="93"/>
      <c r="J9960" s="93"/>
      <c r="L9960" s="93"/>
      <c r="N9960" s="93"/>
      <c r="P9960" s="93"/>
    </row>
    <row r="9961" spans="2:16">
      <c r="B9961" s="93"/>
      <c r="C9961" s="93"/>
      <c r="D9961" s="93"/>
      <c r="F9961" s="93"/>
      <c r="H9961" s="93"/>
      <c r="J9961" s="93"/>
      <c r="L9961" s="93"/>
      <c r="N9961" s="93"/>
      <c r="P9961" s="93"/>
    </row>
    <row r="9962" spans="2:16">
      <c r="B9962" s="93"/>
      <c r="C9962" s="93"/>
      <c r="D9962" s="93"/>
      <c r="F9962" s="93"/>
      <c r="H9962" s="93"/>
      <c r="J9962" s="93"/>
      <c r="L9962" s="93"/>
      <c r="N9962" s="93"/>
      <c r="P9962" s="93"/>
    </row>
    <row r="9963" spans="2:16">
      <c r="B9963" s="93"/>
      <c r="C9963" s="93"/>
      <c r="D9963" s="93"/>
      <c r="F9963" s="93"/>
      <c r="H9963" s="93"/>
      <c r="J9963" s="93"/>
      <c r="L9963" s="93"/>
      <c r="N9963" s="93"/>
      <c r="P9963" s="93"/>
    </row>
    <row r="9964" spans="2:16">
      <c r="B9964" s="93"/>
      <c r="C9964" s="93"/>
      <c r="D9964" s="93"/>
      <c r="F9964" s="93"/>
      <c r="H9964" s="93"/>
      <c r="J9964" s="93"/>
      <c r="L9964" s="93"/>
      <c r="N9964" s="93"/>
      <c r="P9964" s="93"/>
    </row>
    <row r="9965" spans="2:16">
      <c r="B9965" s="93"/>
      <c r="C9965" s="93"/>
      <c r="D9965" s="93"/>
      <c r="F9965" s="93"/>
      <c r="H9965" s="93"/>
      <c r="J9965" s="93"/>
      <c r="L9965" s="93"/>
      <c r="N9965" s="93"/>
      <c r="P9965" s="93"/>
    </row>
    <row r="9966" spans="2:16">
      <c r="B9966" s="93"/>
      <c r="C9966" s="93"/>
      <c r="D9966" s="93"/>
      <c r="F9966" s="93"/>
      <c r="H9966" s="93"/>
      <c r="J9966" s="93"/>
      <c r="L9966" s="93"/>
      <c r="N9966" s="93"/>
      <c r="P9966" s="93"/>
    </row>
    <row r="9967" spans="2:16">
      <c r="B9967" s="93"/>
      <c r="C9967" s="93"/>
      <c r="D9967" s="93"/>
      <c r="F9967" s="93"/>
      <c r="H9967" s="93"/>
      <c r="J9967" s="93"/>
      <c r="L9967" s="93"/>
      <c r="N9967" s="93"/>
      <c r="P9967" s="93"/>
    </row>
    <row r="9968" spans="2:16">
      <c r="B9968" s="93"/>
      <c r="C9968" s="93"/>
      <c r="D9968" s="93"/>
      <c r="F9968" s="93"/>
      <c r="H9968" s="93"/>
      <c r="J9968" s="93"/>
      <c r="L9968" s="93"/>
      <c r="N9968" s="93"/>
      <c r="P9968" s="93"/>
    </row>
    <row r="9969" spans="2:16">
      <c r="B9969" s="93"/>
      <c r="C9969" s="93"/>
      <c r="D9969" s="93"/>
      <c r="F9969" s="93"/>
      <c r="H9969" s="93"/>
      <c r="J9969" s="93"/>
      <c r="L9969" s="93"/>
      <c r="N9969" s="93"/>
      <c r="P9969" s="93"/>
    </row>
    <row r="9970" spans="2:16">
      <c r="B9970" s="93"/>
      <c r="C9970" s="93"/>
      <c r="D9970" s="93"/>
      <c r="F9970" s="93"/>
      <c r="H9970" s="93"/>
      <c r="J9970" s="93"/>
      <c r="L9970" s="93"/>
      <c r="N9970" s="93"/>
      <c r="P9970" s="93"/>
    </row>
    <row r="9971" spans="2:16">
      <c r="B9971" s="93"/>
      <c r="C9971" s="93"/>
      <c r="D9971" s="93"/>
      <c r="F9971" s="93"/>
      <c r="H9971" s="93"/>
      <c r="J9971" s="93"/>
      <c r="L9971" s="93"/>
      <c r="N9971" s="93"/>
      <c r="P9971" s="93"/>
    </row>
    <row r="9972" spans="2:16">
      <c r="B9972" s="93"/>
      <c r="C9972" s="93"/>
      <c r="D9972" s="93"/>
      <c r="F9972" s="93"/>
      <c r="H9972" s="93"/>
      <c r="J9972" s="93"/>
      <c r="L9972" s="93"/>
      <c r="N9972" s="93"/>
      <c r="P9972" s="93"/>
    </row>
    <row r="9973" spans="2:16">
      <c r="B9973" s="93"/>
      <c r="C9973" s="93"/>
      <c r="D9973" s="93"/>
      <c r="F9973" s="93"/>
      <c r="H9973" s="93"/>
      <c r="J9973" s="93"/>
      <c r="L9973" s="93"/>
      <c r="N9973" s="93"/>
      <c r="P9973" s="93"/>
    </row>
    <row r="9974" spans="2:16">
      <c r="B9974" s="93"/>
      <c r="C9974" s="93"/>
      <c r="D9974" s="93"/>
      <c r="F9974" s="93"/>
      <c r="H9974" s="93"/>
      <c r="J9974" s="93"/>
      <c r="L9974" s="93"/>
      <c r="N9974" s="93"/>
      <c r="P9974" s="93"/>
    </row>
    <row r="9975" spans="2:16">
      <c r="B9975" s="93"/>
      <c r="C9975" s="93"/>
      <c r="D9975" s="93"/>
      <c r="F9975" s="93"/>
      <c r="H9975" s="93"/>
      <c r="J9975" s="93"/>
      <c r="L9975" s="93"/>
      <c r="N9975" s="93"/>
      <c r="P9975" s="93"/>
    </row>
    <row r="9976" spans="2:16">
      <c r="B9976" s="93"/>
      <c r="C9976" s="93"/>
      <c r="D9976" s="93"/>
      <c r="F9976" s="93"/>
      <c r="H9976" s="93"/>
      <c r="J9976" s="93"/>
      <c r="L9976" s="93"/>
      <c r="N9976" s="93"/>
      <c r="P9976" s="93"/>
    </row>
    <row r="9977" spans="2:16">
      <c r="B9977" s="93"/>
      <c r="C9977" s="93"/>
      <c r="D9977" s="93"/>
      <c r="F9977" s="93"/>
      <c r="H9977" s="93"/>
      <c r="J9977" s="93"/>
      <c r="L9977" s="93"/>
      <c r="N9977" s="93"/>
      <c r="P9977" s="93"/>
    </row>
    <row r="9978" spans="2:16">
      <c r="B9978" s="93"/>
      <c r="C9978" s="93"/>
      <c r="D9978" s="93"/>
      <c r="F9978" s="93"/>
      <c r="H9978" s="93"/>
      <c r="J9978" s="93"/>
      <c r="L9978" s="93"/>
      <c r="N9978" s="93"/>
      <c r="P9978" s="93"/>
    </row>
    <row r="9979" spans="2:16">
      <c r="B9979" s="93"/>
      <c r="C9979" s="93"/>
      <c r="D9979" s="93"/>
      <c r="F9979" s="93"/>
      <c r="H9979" s="93"/>
      <c r="J9979" s="93"/>
      <c r="L9979" s="93"/>
      <c r="N9979" s="93"/>
      <c r="P9979" s="93"/>
    </row>
    <row r="9980" spans="2:16">
      <c r="B9980" s="93"/>
      <c r="C9980" s="93"/>
      <c r="D9980" s="93"/>
      <c r="F9980" s="93"/>
      <c r="H9980" s="93"/>
      <c r="J9980" s="93"/>
      <c r="L9980" s="93"/>
      <c r="N9980" s="93"/>
      <c r="P9980" s="93"/>
    </row>
    <row r="9981" spans="2:16">
      <c r="B9981" s="93"/>
      <c r="C9981" s="93"/>
      <c r="D9981" s="93"/>
      <c r="F9981" s="93"/>
      <c r="H9981" s="93"/>
      <c r="J9981" s="93"/>
      <c r="L9981" s="93"/>
      <c r="N9981" s="93"/>
      <c r="P9981" s="93"/>
    </row>
    <row r="9982" spans="2:16">
      <c r="B9982" s="93"/>
      <c r="C9982" s="93"/>
      <c r="D9982" s="93"/>
      <c r="F9982" s="93"/>
      <c r="H9982" s="93"/>
      <c r="J9982" s="93"/>
      <c r="L9982" s="93"/>
      <c r="N9982" s="93"/>
      <c r="P9982" s="93"/>
    </row>
    <row r="9983" spans="2:16">
      <c r="B9983" s="93"/>
      <c r="C9983" s="93"/>
      <c r="D9983" s="93"/>
      <c r="F9983" s="93"/>
      <c r="H9983" s="93"/>
      <c r="J9983" s="93"/>
      <c r="L9983" s="93"/>
      <c r="N9983" s="93"/>
      <c r="P9983" s="93"/>
    </row>
    <row r="9984" spans="2:16">
      <c r="B9984" s="93"/>
      <c r="C9984" s="93"/>
      <c r="D9984" s="93"/>
      <c r="F9984" s="93"/>
      <c r="H9984" s="93"/>
      <c r="J9984" s="93"/>
      <c r="L9984" s="93"/>
      <c r="N9984" s="93"/>
      <c r="P9984" s="93"/>
    </row>
    <row r="9985" spans="2:16">
      <c r="B9985" s="93"/>
      <c r="C9985" s="93"/>
      <c r="D9985" s="93"/>
      <c r="F9985" s="93"/>
      <c r="H9985" s="93"/>
      <c r="J9985" s="93"/>
      <c r="L9985" s="93"/>
      <c r="N9985" s="93"/>
      <c r="P9985" s="93"/>
    </row>
    <row r="9986" spans="2:16">
      <c r="B9986" s="93"/>
      <c r="C9986" s="93"/>
      <c r="D9986" s="93"/>
      <c r="F9986" s="93"/>
      <c r="H9986" s="93"/>
      <c r="J9986" s="93"/>
      <c r="L9986" s="93"/>
      <c r="N9986" s="93"/>
      <c r="P9986" s="93"/>
    </row>
    <row r="9987" spans="2:16">
      <c r="B9987" s="93"/>
      <c r="C9987" s="93"/>
      <c r="D9987" s="93"/>
      <c r="F9987" s="93"/>
      <c r="H9987" s="93"/>
      <c r="J9987" s="93"/>
      <c r="L9987" s="93"/>
      <c r="N9987" s="93"/>
      <c r="P9987" s="93"/>
    </row>
    <row r="9988" spans="2:16">
      <c r="B9988" s="93"/>
      <c r="C9988" s="93"/>
      <c r="D9988" s="93"/>
      <c r="F9988" s="93"/>
      <c r="H9988" s="93"/>
      <c r="J9988" s="93"/>
      <c r="L9988" s="93"/>
      <c r="N9988" s="93"/>
      <c r="P9988" s="93"/>
    </row>
    <row r="9989" spans="2:16">
      <c r="B9989" s="93"/>
      <c r="C9989" s="93"/>
      <c r="D9989" s="93"/>
      <c r="F9989" s="93"/>
      <c r="H9989" s="93"/>
      <c r="J9989" s="93"/>
      <c r="L9989" s="93"/>
      <c r="N9989" s="93"/>
      <c r="P9989" s="93"/>
    </row>
    <row r="9990" spans="2:16">
      <c r="B9990" s="93"/>
      <c r="C9990" s="93"/>
      <c r="D9990" s="93"/>
      <c r="F9990" s="93"/>
      <c r="H9990" s="93"/>
      <c r="J9990" s="93"/>
      <c r="L9990" s="93"/>
      <c r="N9990" s="93"/>
      <c r="P9990" s="93"/>
    </row>
    <row r="9991" spans="2:16">
      <c r="B9991" s="93"/>
      <c r="C9991" s="93"/>
      <c r="D9991" s="93"/>
      <c r="F9991" s="93"/>
      <c r="H9991" s="93"/>
      <c r="J9991" s="93"/>
      <c r="L9991" s="93"/>
      <c r="N9991" s="93"/>
      <c r="P9991" s="93"/>
    </row>
    <row r="9992" spans="2:16">
      <c r="B9992" s="93"/>
      <c r="C9992" s="93"/>
      <c r="D9992" s="93"/>
      <c r="F9992" s="93"/>
      <c r="H9992" s="93"/>
      <c r="J9992" s="93"/>
      <c r="L9992" s="93"/>
      <c r="N9992" s="93"/>
      <c r="P9992" s="93"/>
    </row>
    <row r="9993" spans="2:16">
      <c r="B9993" s="93"/>
      <c r="C9993" s="93"/>
      <c r="D9993" s="93"/>
      <c r="F9993" s="93"/>
      <c r="H9993" s="93"/>
      <c r="J9993" s="93"/>
      <c r="L9993" s="93"/>
      <c r="N9993" s="93"/>
      <c r="P9993" s="93"/>
    </row>
    <row r="9994" spans="2:16">
      <c r="B9994" s="93"/>
      <c r="C9994" s="93"/>
      <c r="D9994" s="93"/>
      <c r="F9994" s="93"/>
      <c r="H9994" s="93"/>
      <c r="J9994" s="93"/>
      <c r="L9994" s="93"/>
      <c r="N9994" s="93"/>
      <c r="P9994" s="93"/>
    </row>
    <row r="9995" spans="2:16">
      <c r="B9995" s="93"/>
      <c r="C9995" s="93"/>
      <c r="D9995" s="93"/>
      <c r="F9995" s="93"/>
      <c r="H9995" s="93"/>
      <c r="J9995" s="93"/>
      <c r="L9995" s="93"/>
      <c r="N9995" s="93"/>
      <c r="P9995" s="93"/>
    </row>
    <row r="9996" spans="2:16">
      <c r="B9996" s="93"/>
      <c r="C9996" s="93"/>
      <c r="D9996" s="93"/>
      <c r="F9996" s="93"/>
      <c r="H9996" s="93"/>
      <c r="J9996" s="93"/>
      <c r="L9996" s="93"/>
      <c r="N9996" s="93"/>
      <c r="P9996" s="93"/>
    </row>
    <row r="9997" spans="2:16">
      <c r="B9997" s="93"/>
      <c r="C9997" s="93"/>
      <c r="D9997" s="93"/>
      <c r="F9997" s="93"/>
      <c r="H9997" s="93"/>
      <c r="J9997" s="93"/>
      <c r="L9997" s="93"/>
      <c r="N9997" s="93"/>
      <c r="P9997" s="93"/>
    </row>
    <row r="9998" spans="2:16">
      <c r="B9998" s="93"/>
      <c r="C9998" s="93"/>
      <c r="D9998" s="93"/>
      <c r="F9998" s="93"/>
      <c r="H9998" s="93"/>
      <c r="J9998" s="93"/>
      <c r="L9998" s="93"/>
      <c r="N9998" s="93"/>
      <c r="P9998" s="93"/>
    </row>
    <row r="9999" spans="2:16">
      <c r="B9999" s="93"/>
      <c r="C9999" s="93"/>
      <c r="D9999" s="93"/>
      <c r="F9999" s="93"/>
      <c r="H9999" s="93"/>
      <c r="J9999" s="93"/>
      <c r="L9999" s="93"/>
      <c r="N9999" s="93"/>
      <c r="P9999" s="93"/>
    </row>
    <row r="10000" spans="2:16">
      <c r="B10000" s="93"/>
      <c r="C10000" s="93"/>
      <c r="D10000" s="93"/>
      <c r="F10000" s="93"/>
      <c r="H10000" s="93"/>
      <c r="J10000" s="93"/>
      <c r="L10000" s="93"/>
      <c r="N10000" s="93"/>
      <c r="P10000" s="93"/>
    </row>
    <row r="10001" spans="2:16">
      <c r="B10001" s="93"/>
      <c r="C10001" s="93"/>
      <c r="D10001" s="93"/>
      <c r="F10001" s="93"/>
      <c r="H10001" s="93"/>
      <c r="J10001" s="93"/>
      <c r="L10001" s="93"/>
      <c r="N10001" s="93"/>
      <c r="P10001" s="93"/>
    </row>
    <row r="10002" spans="2:16">
      <c r="B10002" s="93"/>
      <c r="C10002" s="93"/>
      <c r="D10002" s="93"/>
      <c r="F10002" s="93"/>
      <c r="H10002" s="93"/>
      <c r="J10002" s="93"/>
      <c r="L10002" s="93"/>
      <c r="N10002" s="93"/>
      <c r="P10002" s="93"/>
    </row>
    <row r="10003" spans="2:16">
      <c r="B10003" s="93"/>
      <c r="C10003" s="93"/>
      <c r="D10003" s="93"/>
      <c r="F10003" s="93"/>
      <c r="H10003" s="93"/>
      <c r="J10003" s="93"/>
      <c r="L10003" s="93"/>
      <c r="N10003" s="93"/>
      <c r="P10003" s="93"/>
    </row>
    <row r="10004" spans="2:16">
      <c r="B10004" s="93"/>
      <c r="C10004" s="93"/>
      <c r="D10004" s="93"/>
      <c r="F10004" s="93"/>
      <c r="H10004" s="93"/>
      <c r="J10004" s="93"/>
      <c r="L10004" s="93"/>
      <c r="N10004" s="93"/>
      <c r="P10004" s="93"/>
    </row>
    <row r="10005" spans="2:16">
      <c r="B10005" s="93"/>
      <c r="C10005" s="93"/>
      <c r="D10005" s="93"/>
      <c r="F10005" s="93"/>
      <c r="H10005" s="93"/>
      <c r="J10005" s="93"/>
      <c r="L10005" s="93"/>
      <c r="N10005" s="93"/>
      <c r="P10005" s="93"/>
    </row>
    <row r="10006" spans="2:16">
      <c r="B10006" s="93"/>
      <c r="C10006" s="93"/>
      <c r="D10006" s="93"/>
      <c r="F10006" s="93"/>
      <c r="H10006" s="93"/>
      <c r="J10006" s="93"/>
      <c r="L10006" s="93"/>
      <c r="N10006" s="93"/>
      <c r="P10006" s="93"/>
    </row>
    <row r="10007" spans="2:16">
      <c r="B10007" s="93"/>
      <c r="C10007" s="93"/>
      <c r="D10007" s="93"/>
      <c r="F10007" s="93"/>
      <c r="H10007" s="93"/>
      <c r="J10007" s="93"/>
      <c r="L10007" s="93"/>
      <c r="N10007" s="93"/>
      <c r="P10007" s="93"/>
    </row>
    <row r="10008" spans="2:16">
      <c r="B10008" s="93"/>
      <c r="C10008" s="93"/>
      <c r="D10008" s="93"/>
      <c r="F10008" s="93"/>
      <c r="H10008" s="93"/>
      <c r="J10008" s="93"/>
      <c r="L10008" s="93"/>
      <c r="N10008" s="93"/>
      <c r="P10008" s="93"/>
    </row>
    <row r="10009" spans="2:16">
      <c r="B10009" s="93"/>
      <c r="C10009" s="93"/>
      <c r="D10009" s="93"/>
      <c r="F10009" s="93"/>
      <c r="H10009" s="93"/>
      <c r="J10009" s="93"/>
      <c r="L10009" s="93"/>
      <c r="N10009" s="93"/>
      <c r="P10009" s="93"/>
    </row>
    <row r="10010" spans="2:16">
      <c r="B10010" s="93"/>
      <c r="C10010" s="93"/>
      <c r="D10010" s="93"/>
      <c r="F10010" s="93"/>
      <c r="H10010" s="93"/>
      <c r="J10010" s="93"/>
      <c r="L10010" s="93"/>
      <c r="N10010" s="93"/>
      <c r="P10010" s="93"/>
    </row>
    <row r="10011" spans="2:16">
      <c r="B10011" s="93"/>
      <c r="C10011" s="93"/>
      <c r="D10011" s="93"/>
      <c r="F10011" s="93"/>
      <c r="H10011" s="93"/>
      <c r="J10011" s="93"/>
      <c r="L10011" s="93"/>
      <c r="N10011" s="93"/>
      <c r="P10011" s="93"/>
    </row>
    <row r="10012" spans="2:16">
      <c r="B10012" s="93"/>
      <c r="C10012" s="93"/>
      <c r="D10012" s="93"/>
      <c r="F10012" s="93"/>
      <c r="H10012" s="93"/>
      <c r="J10012" s="93"/>
      <c r="L10012" s="93"/>
      <c r="N10012" s="93"/>
      <c r="P10012" s="93"/>
    </row>
    <row r="10013" spans="2:16">
      <c r="B10013" s="93"/>
      <c r="C10013" s="93"/>
      <c r="D10013" s="93"/>
      <c r="F10013" s="93"/>
      <c r="H10013" s="93"/>
      <c r="J10013" s="93"/>
      <c r="L10013" s="93"/>
      <c r="N10013" s="93"/>
      <c r="P10013" s="93"/>
    </row>
    <row r="10014" spans="2:16">
      <c r="B10014" s="93"/>
      <c r="C10014" s="93"/>
      <c r="D10014" s="93"/>
      <c r="F10014" s="93"/>
      <c r="H10014" s="93"/>
      <c r="J10014" s="93"/>
      <c r="L10014" s="93"/>
      <c r="N10014" s="93"/>
      <c r="P10014" s="93"/>
    </row>
    <row r="10015" spans="2:16">
      <c r="B10015" s="93"/>
      <c r="C10015" s="93"/>
      <c r="D10015" s="93"/>
      <c r="F10015" s="93"/>
      <c r="H10015" s="93"/>
      <c r="J10015" s="93"/>
      <c r="L10015" s="93"/>
      <c r="N10015" s="93"/>
      <c r="P10015" s="93"/>
    </row>
    <row r="10016" spans="2:16">
      <c r="B10016" s="93"/>
      <c r="C10016" s="93"/>
      <c r="D10016" s="93"/>
      <c r="F10016" s="93"/>
      <c r="H10016" s="93"/>
      <c r="J10016" s="93"/>
      <c r="L10016" s="93"/>
      <c r="N10016" s="93"/>
      <c r="P10016" s="93"/>
    </row>
    <row r="10017" spans="2:16">
      <c r="B10017" s="93"/>
      <c r="C10017" s="93"/>
      <c r="D10017" s="93"/>
      <c r="F10017" s="93"/>
      <c r="H10017" s="93"/>
      <c r="J10017" s="93"/>
      <c r="L10017" s="93"/>
      <c r="N10017" s="93"/>
      <c r="P10017" s="93"/>
    </row>
    <row r="10018" spans="2:16">
      <c r="B10018" s="93"/>
      <c r="C10018" s="93"/>
      <c r="D10018" s="93"/>
      <c r="F10018" s="93"/>
      <c r="H10018" s="93"/>
      <c r="J10018" s="93"/>
      <c r="L10018" s="93"/>
      <c r="N10018" s="93"/>
      <c r="P10018" s="93"/>
    </row>
    <row r="10019" spans="2:16">
      <c r="B10019" s="93"/>
      <c r="C10019" s="93"/>
      <c r="D10019" s="93"/>
      <c r="F10019" s="93"/>
      <c r="H10019" s="93"/>
      <c r="J10019" s="93"/>
      <c r="L10019" s="93"/>
      <c r="N10019" s="93"/>
      <c r="P10019" s="93"/>
    </row>
    <row r="10020" spans="2:16">
      <c r="B10020" s="93"/>
      <c r="C10020" s="93"/>
      <c r="D10020" s="93"/>
      <c r="F10020" s="93"/>
      <c r="H10020" s="93"/>
      <c r="J10020" s="93"/>
      <c r="L10020" s="93"/>
      <c r="N10020" s="93"/>
      <c r="P10020" s="93"/>
    </row>
    <row r="10021" spans="2:16">
      <c r="B10021" s="93"/>
      <c r="C10021" s="93"/>
      <c r="D10021" s="93"/>
      <c r="F10021" s="93"/>
      <c r="H10021" s="93"/>
      <c r="J10021" s="93"/>
      <c r="L10021" s="93"/>
      <c r="N10021" s="93"/>
      <c r="P10021" s="93"/>
    </row>
    <row r="10022" spans="2:16">
      <c r="B10022" s="93"/>
      <c r="C10022" s="93"/>
      <c r="D10022" s="93"/>
      <c r="F10022" s="93"/>
      <c r="H10022" s="93"/>
      <c r="J10022" s="93"/>
      <c r="L10022" s="93"/>
      <c r="N10022" s="93"/>
      <c r="P10022" s="93"/>
    </row>
    <row r="10023" spans="2:16">
      <c r="B10023" s="93"/>
      <c r="C10023" s="93"/>
      <c r="D10023" s="93"/>
      <c r="F10023" s="93"/>
      <c r="H10023" s="93"/>
      <c r="J10023" s="93"/>
      <c r="L10023" s="93"/>
      <c r="N10023" s="93"/>
      <c r="P10023" s="93"/>
    </row>
    <row r="10024" spans="2:16">
      <c r="B10024" s="93"/>
      <c r="C10024" s="93"/>
      <c r="D10024" s="93"/>
      <c r="F10024" s="93"/>
      <c r="H10024" s="93"/>
      <c r="J10024" s="93"/>
      <c r="L10024" s="93"/>
      <c r="N10024" s="93"/>
      <c r="P10024" s="93"/>
    </row>
    <row r="10025" spans="2:16">
      <c r="B10025" s="93"/>
      <c r="C10025" s="93"/>
      <c r="D10025" s="93"/>
      <c r="F10025" s="93"/>
      <c r="H10025" s="93"/>
      <c r="J10025" s="93"/>
      <c r="L10025" s="93"/>
      <c r="N10025" s="93"/>
      <c r="P10025" s="93"/>
    </row>
    <row r="10026" spans="2:16">
      <c r="B10026" s="93"/>
      <c r="C10026" s="93"/>
      <c r="D10026" s="93"/>
      <c r="F10026" s="93"/>
      <c r="H10026" s="93"/>
      <c r="J10026" s="93"/>
      <c r="L10026" s="93"/>
      <c r="N10026" s="93"/>
      <c r="P10026" s="93"/>
    </row>
    <row r="10027" spans="2:16">
      <c r="B10027" s="93"/>
      <c r="C10027" s="93"/>
      <c r="D10027" s="93"/>
      <c r="F10027" s="93"/>
      <c r="H10027" s="93"/>
      <c r="J10027" s="93"/>
      <c r="L10027" s="93"/>
      <c r="N10027" s="93"/>
      <c r="P10027" s="93"/>
    </row>
    <row r="10028" spans="2:16">
      <c r="B10028" s="93"/>
      <c r="C10028" s="93"/>
      <c r="D10028" s="93"/>
      <c r="F10028" s="93"/>
      <c r="H10028" s="93"/>
      <c r="J10028" s="93"/>
      <c r="L10028" s="93"/>
      <c r="N10028" s="93"/>
      <c r="P10028" s="93"/>
    </row>
    <row r="10029" spans="2:16">
      <c r="B10029" s="93"/>
      <c r="C10029" s="93"/>
      <c r="D10029" s="93"/>
      <c r="F10029" s="93"/>
      <c r="H10029" s="93"/>
      <c r="J10029" s="93"/>
      <c r="L10029" s="93"/>
      <c r="N10029" s="93"/>
      <c r="P10029" s="93"/>
    </row>
    <row r="10030" spans="2:16">
      <c r="B10030" s="93"/>
      <c r="C10030" s="93"/>
      <c r="D10030" s="93"/>
      <c r="F10030" s="93"/>
      <c r="H10030" s="93"/>
      <c r="J10030" s="93"/>
      <c r="L10030" s="93"/>
      <c r="N10030" s="93"/>
      <c r="P10030" s="93"/>
    </row>
    <row r="10031" spans="2:16">
      <c r="B10031" s="93"/>
      <c r="C10031" s="93"/>
      <c r="D10031" s="93"/>
      <c r="F10031" s="93"/>
      <c r="H10031" s="93"/>
      <c r="J10031" s="93"/>
      <c r="L10031" s="93"/>
      <c r="N10031" s="93"/>
      <c r="P10031" s="93"/>
    </row>
    <row r="10032" spans="2:16">
      <c r="B10032" s="93"/>
      <c r="C10032" s="93"/>
      <c r="D10032" s="93"/>
      <c r="F10032" s="93"/>
      <c r="H10032" s="93"/>
      <c r="J10032" s="93"/>
      <c r="L10032" s="93"/>
      <c r="N10032" s="93"/>
      <c r="P10032" s="93"/>
    </row>
    <row r="10033" spans="2:16">
      <c r="B10033" s="93"/>
      <c r="C10033" s="93"/>
      <c r="D10033" s="93"/>
      <c r="F10033" s="93"/>
      <c r="H10033" s="93"/>
      <c r="J10033" s="93"/>
      <c r="L10033" s="93"/>
      <c r="N10033" s="93"/>
      <c r="P10033" s="93"/>
    </row>
    <row r="10034" spans="2:16">
      <c r="B10034" s="93"/>
      <c r="C10034" s="93"/>
      <c r="D10034" s="93"/>
      <c r="F10034" s="93"/>
      <c r="H10034" s="93"/>
      <c r="J10034" s="93"/>
      <c r="L10034" s="93"/>
      <c r="N10034" s="93"/>
      <c r="P10034" s="93"/>
    </row>
    <row r="10035" spans="2:16">
      <c r="B10035" s="93"/>
      <c r="C10035" s="93"/>
      <c r="D10035" s="93"/>
      <c r="F10035" s="93"/>
      <c r="H10035" s="93"/>
      <c r="J10035" s="93"/>
      <c r="L10035" s="93"/>
      <c r="N10035" s="93"/>
      <c r="P10035" s="93"/>
    </row>
    <row r="10036" spans="2:16">
      <c r="B10036" s="93"/>
      <c r="C10036" s="93"/>
      <c r="D10036" s="93"/>
      <c r="F10036" s="93"/>
      <c r="H10036" s="93"/>
      <c r="J10036" s="93"/>
      <c r="L10036" s="93"/>
      <c r="N10036" s="93"/>
      <c r="P10036" s="93"/>
    </row>
    <row r="10037" spans="2:16">
      <c r="B10037" s="93"/>
      <c r="C10037" s="93"/>
      <c r="D10037" s="93"/>
      <c r="F10037" s="93"/>
      <c r="H10037" s="93"/>
      <c r="J10037" s="93"/>
      <c r="L10037" s="93"/>
      <c r="N10037" s="93"/>
      <c r="P10037" s="93"/>
    </row>
    <row r="10038" spans="2:16">
      <c r="B10038" s="93"/>
      <c r="C10038" s="93"/>
      <c r="D10038" s="93"/>
      <c r="F10038" s="93"/>
      <c r="H10038" s="93"/>
      <c r="J10038" s="93"/>
      <c r="L10038" s="93"/>
      <c r="N10038" s="93"/>
      <c r="P10038" s="93"/>
    </row>
    <row r="10039" spans="2:16">
      <c r="B10039" s="93"/>
      <c r="C10039" s="93"/>
      <c r="D10039" s="93"/>
      <c r="F10039" s="93"/>
      <c r="H10039" s="93"/>
      <c r="J10039" s="93"/>
      <c r="L10039" s="93"/>
      <c r="N10039" s="93"/>
      <c r="P10039" s="93"/>
    </row>
    <row r="10040" spans="2:16">
      <c r="B10040" s="93"/>
      <c r="C10040" s="93"/>
      <c r="D10040" s="93"/>
      <c r="F10040" s="93"/>
      <c r="H10040" s="93"/>
      <c r="J10040" s="93"/>
      <c r="L10040" s="93"/>
      <c r="N10040" s="93"/>
      <c r="P10040" s="93"/>
    </row>
    <row r="10041" spans="2:16">
      <c r="B10041" s="93"/>
      <c r="C10041" s="93"/>
      <c r="D10041" s="93"/>
      <c r="F10041" s="93"/>
      <c r="H10041" s="93"/>
      <c r="J10041" s="93"/>
      <c r="L10041" s="93"/>
      <c r="N10041" s="93"/>
      <c r="P10041" s="93"/>
    </row>
    <row r="10042" spans="2:16">
      <c r="B10042" s="93"/>
      <c r="C10042" s="93"/>
      <c r="D10042" s="93"/>
      <c r="F10042" s="93"/>
      <c r="H10042" s="93"/>
      <c r="J10042" s="93"/>
      <c r="L10042" s="93"/>
      <c r="N10042" s="93"/>
      <c r="P10042" s="93"/>
    </row>
    <row r="10043" spans="2:16">
      <c r="B10043" s="93"/>
      <c r="C10043" s="93"/>
      <c r="D10043" s="93"/>
      <c r="F10043" s="93"/>
      <c r="H10043" s="93"/>
      <c r="J10043" s="93"/>
      <c r="L10043" s="93"/>
      <c r="N10043" s="93"/>
      <c r="P10043" s="93"/>
    </row>
    <row r="10044" spans="2:16">
      <c r="B10044" s="93"/>
      <c r="C10044" s="93"/>
      <c r="D10044" s="93"/>
      <c r="F10044" s="93"/>
      <c r="H10044" s="93"/>
      <c r="J10044" s="93"/>
      <c r="L10044" s="93"/>
      <c r="N10044" s="93"/>
      <c r="P10044" s="93"/>
    </row>
    <row r="10045" spans="2:16">
      <c r="B10045" s="93"/>
      <c r="C10045" s="93"/>
      <c r="D10045" s="93"/>
      <c r="F10045" s="93"/>
      <c r="H10045" s="93"/>
      <c r="J10045" s="93"/>
      <c r="L10045" s="93"/>
      <c r="N10045" s="93"/>
      <c r="P10045" s="93"/>
    </row>
    <row r="10046" spans="2:16">
      <c r="B10046" s="93"/>
      <c r="C10046" s="93"/>
      <c r="D10046" s="93"/>
      <c r="F10046" s="93"/>
      <c r="H10046" s="93"/>
      <c r="J10046" s="93"/>
      <c r="L10046" s="93"/>
      <c r="N10046" s="93"/>
      <c r="P10046" s="93"/>
    </row>
    <row r="10047" spans="2:16">
      <c r="B10047" s="93"/>
      <c r="C10047" s="93"/>
      <c r="D10047" s="93"/>
      <c r="F10047" s="93"/>
      <c r="H10047" s="93"/>
      <c r="J10047" s="93"/>
      <c r="L10047" s="93"/>
      <c r="N10047" s="93"/>
      <c r="P10047" s="93"/>
    </row>
    <row r="10048" spans="2:16">
      <c r="B10048" s="93"/>
      <c r="C10048" s="93"/>
      <c r="D10048" s="93"/>
      <c r="F10048" s="93"/>
      <c r="H10048" s="93"/>
      <c r="J10048" s="93"/>
      <c r="L10048" s="93"/>
      <c r="N10048" s="93"/>
      <c r="P10048" s="93"/>
    </row>
    <row r="10049" spans="2:16">
      <c r="B10049" s="93"/>
      <c r="C10049" s="93"/>
      <c r="D10049" s="93"/>
      <c r="F10049" s="93"/>
      <c r="H10049" s="93"/>
      <c r="J10049" s="93"/>
      <c r="L10049" s="93"/>
      <c r="N10049" s="93"/>
      <c r="P10049" s="93"/>
    </row>
    <row r="10050" spans="2:16">
      <c r="B10050" s="93"/>
      <c r="C10050" s="93"/>
      <c r="D10050" s="93"/>
      <c r="F10050" s="93"/>
      <c r="H10050" s="93"/>
      <c r="J10050" s="93"/>
      <c r="L10050" s="93"/>
      <c r="N10050" s="93"/>
      <c r="P10050" s="93"/>
    </row>
    <row r="10051" spans="2:16">
      <c r="B10051" s="93"/>
      <c r="C10051" s="93"/>
      <c r="D10051" s="93"/>
      <c r="F10051" s="93"/>
      <c r="H10051" s="93"/>
      <c r="J10051" s="93"/>
      <c r="L10051" s="93"/>
      <c r="N10051" s="93"/>
      <c r="P10051" s="93"/>
    </row>
    <row r="10052" spans="2:16">
      <c r="B10052" s="93"/>
      <c r="C10052" s="93"/>
      <c r="D10052" s="93"/>
      <c r="F10052" s="93"/>
      <c r="H10052" s="93"/>
      <c r="J10052" s="93"/>
      <c r="L10052" s="93"/>
      <c r="N10052" s="93"/>
      <c r="P10052" s="93"/>
    </row>
    <row r="10053" spans="2:16">
      <c r="B10053" s="93"/>
      <c r="C10053" s="93"/>
      <c r="D10053" s="93"/>
      <c r="F10053" s="93"/>
      <c r="H10053" s="93"/>
      <c r="J10053" s="93"/>
      <c r="L10053" s="93"/>
      <c r="N10053" s="93"/>
      <c r="P10053" s="93"/>
    </row>
    <row r="10054" spans="2:16">
      <c r="B10054" s="93"/>
      <c r="C10054" s="93"/>
      <c r="D10054" s="93"/>
      <c r="F10054" s="93"/>
      <c r="H10054" s="93"/>
      <c r="J10054" s="93"/>
      <c r="L10054" s="93"/>
      <c r="N10054" s="93"/>
      <c r="P10054" s="93"/>
    </row>
    <row r="10055" spans="2:16">
      <c r="B10055" s="93"/>
      <c r="C10055" s="93"/>
      <c r="D10055" s="93"/>
      <c r="F10055" s="93"/>
      <c r="H10055" s="93"/>
      <c r="J10055" s="93"/>
      <c r="L10055" s="93"/>
      <c r="N10055" s="93"/>
      <c r="P10055" s="93"/>
    </row>
    <row r="10056" spans="2:16">
      <c r="B10056" s="93"/>
      <c r="C10056" s="93"/>
      <c r="D10056" s="93"/>
      <c r="F10056" s="93"/>
      <c r="H10056" s="93"/>
      <c r="J10056" s="93"/>
      <c r="L10056" s="93"/>
      <c r="N10056" s="93"/>
      <c r="P10056" s="93"/>
    </row>
    <row r="10057" spans="2:16">
      <c r="B10057" s="93"/>
      <c r="C10057" s="93"/>
      <c r="D10057" s="93"/>
      <c r="F10057" s="93"/>
      <c r="H10057" s="93"/>
      <c r="J10057" s="93"/>
      <c r="L10057" s="93"/>
      <c r="N10057" s="93"/>
      <c r="P10057" s="93"/>
    </row>
    <row r="10058" spans="2:16">
      <c r="B10058" s="93"/>
      <c r="C10058" s="93"/>
      <c r="D10058" s="93"/>
      <c r="F10058" s="93"/>
      <c r="H10058" s="93"/>
      <c r="J10058" s="93"/>
      <c r="L10058" s="93"/>
      <c r="N10058" s="93"/>
      <c r="P10058" s="93"/>
    </row>
    <row r="10059" spans="2:16">
      <c r="B10059" s="93"/>
      <c r="C10059" s="93"/>
      <c r="D10059" s="93"/>
      <c r="F10059" s="93"/>
      <c r="H10059" s="93"/>
      <c r="J10059" s="93"/>
      <c r="L10059" s="93"/>
      <c r="N10059" s="93"/>
      <c r="P10059" s="93"/>
    </row>
    <row r="10060" spans="2:16">
      <c r="B10060" s="93"/>
      <c r="C10060" s="93"/>
      <c r="D10060" s="93"/>
      <c r="F10060" s="93"/>
      <c r="H10060" s="93"/>
      <c r="J10060" s="93"/>
      <c r="L10060" s="93"/>
      <c r="N10060" s="93"/>
      <c r="P10060" s="93"/>
    </row>
    <row r="10061" spans="2:16">
      <c r="B10061" s="93"/>
      <c r="C10061" s="93"/>
      <c r="D10061" s="93"/>
      <c r="F10061" s="93"/>
      <c r="H10061" s="93"/>
      <c r="J10061" s="93"/>
      <c r="L10061" s="93"/>
      <c r="N10061" s="93"/>
      <c r="P10061" s="93"/>
    </row>
    <row r="10062" spans="2:16">
      <c r="B10062" s="93"/>
      <c r="C10062" s="93"/>
      <c r="D10062" s="93"/>
      <c r="F10062" s="93"/>
      <c r="H10062" s="93"/>
      <c r="J10062" s="93"/>
      <c r="L10062" s="93"/>
      <c r="N10062" s="93"/>
      <c r="P10062" s="93"/>
    </row>
    <row r="10063" spans="2:16">
      <c r="B10063" s="93"/>
      <c r="C10063" s="93"/>
      <c r="D10063" s="93"/>
      <c r="F10063" s="93"/>
      <c r="H10063" s="93"/>
      <c r="J10063" s="93"/>
      <c r="L10063" s="93"/>
      <c r="N10063" s="93"/>
      <c r="P10063" s="93"/>
    </row>
    <row r="10064" spans="2:16">
      <c r="B10064" s="93"/>
      <c r="C10064" s="93"/>
      <c r="D10064" s="93"/>
      <c r="F10064" s="93"/>
      <c r="H10064" s="93"/>
      <c r="J10064" s="93"/>
      <c r="L10064" s="93"/>
      <c r="N10064" s="93"/>
      <c r="P10064" s="93"/>
    </row>
    <row r="10065" spans="2:16">
      <c r="B10065" s="93"/>
      <c r="C10065" s="93"/>
      <c r="D10065" s="93"/>
      <c r="F10065" s="93"/>
      <c r="H10065" s="93"/>
      <c r="J10065" s="93"/>
      <c r="L10065" s="93"/>
      <c r="N10065" s="93"/>
      <c r="P10065" s="93"/>
    </row>
    <row r="10066" spans="2:16">
      <c r="B10066" s="93"/>
      <c r="C10066" s="93"/>
      <c r="D10066" s="93"/>
      <c r="F10066" s="93"/>
      <c r="H10066" s="93"/>
      <c r="J10066" s="93"/>
      <c r="L10066" s="93"/>
      <c r="N10066" s="93"/>
      <c r="P10066" s="93"/>
    </row>
    <row r="10067" spans="2:16">
      <c r="B10067" s="93"/>
      <c r="C10067" s="93"/>
      <c r="D10067" s="93"/>
      <c r="F10067" s="93"/>
      <c r="H10067" s="93"/>
      <c r="J10067" s="93"/>
      <c r="L10067" s="93"/>
      <c r="N10067" s="93"/>
      <c r="P10067" s="93"/>
    </row>
    <row r="10068" spans="2:16">
      <c r="B10068" s="93"/>
      <c r="C10068" s="93"/>
      <c r="D10068" s="93"/>
      <c r="F10068" s="93"/>
      <c r="H10068" s="93"/>
      <c r="J10068" s="93"/>
      <c r="L10068" s="93"/>
      <c r="N10068" s="93"/>
      <c r="P10068" s="93"/>
    </row>
    <row r="10069" spans="2:16">
      <c r="B10069" s="93"/>
      <c r="C10069" s="93"/>
      <c r="D10069" s="93"/>
      <c r="F10069" s="93"/>
      <c r="H10069" s="93"/>
      <c r="J10069" s="93"/>
      <c r="L10069" s="93"/>
      <c r="N10069" s="93"/>
      <c r="P10069" s="93"/>
    </row>
    <row r="10070" spans="2:16">
      <c r="B10070" s="93"/>
      <c r="C10070" s="93"/>
      <c r="D10070" s="93"/>
      <c r="F10070" s="93"/>
      <c r="H10070" s="93"/>
      <c r="J10070" s="93"/>
      <c r="L10070" s="93"/>
      <c r="N10070" s="93"/>
      <c r="P10070" s="93"/>
    </row>
    <row r="10071" spans="2:16">
      <c r="B10071" s="93"/>
      <c r="C10071" s="93"/>
      <c r="D10071" s="93"/>
      <c r="F10071" s="93"/>
      <c r="H10071" s="93"/>
      <c r="J10071" s="93"/>
      <c r="L10071" s="93"/>
      <c r="N10071" s="93"/>
      <c r="P10071" s="93"/>
    </row>
    <row r="10072" spans="2:16">
      <c r="B10072" s="93"/>
      <c r="C10072" s="93"/>
      <c r="D10072" s="93"/>
      <c r="F10072" s="93"/>
      <c r="H10072" s="93"/>
      <c r="J10072" s="93"/>
      <c r="L10072" s="93"/>
      <c r="N10072" s="93"/>
      <c r="P10072" s="93"/>
    </row>
    <row r="10073" spans="2:16">
      <c r="B10073" s="93"/>
      <c r="C10073" s="93"/>
      <c r="D10073" s="93"/>
      <c r="F10073" s="93"/>
      <c r="H10073" s="93"/>
      <c r="J10073" s="93"/>
      <c r="L10073" s="93"/>
      <c r="N10073" s="93"/>
      <c r="P10073" s="93"/>
    </row>
    <row r="10074" spans="2:16">
      <c r="B10074" s="93"/>
      <c r="C10074" s="93"/>
      <c r="D10074" s="93"/>
      <c r="F10074" s="93"/>
      <c r="H10074" s="93"/>
      <c r="J10074" s="93"/>
      <c r="L10074" s="93"/>
      <c r="N10074" s="93"/>
      <c r="P10074" s="93"/>
    </row>
    <row r="10075" spans="2:16">
      <c r="B10075" s="93"/>
      <c r="C10075" s="93"/>
      <c r="D10075" s="93"/>
      <c r="F10075" s="93"/>
      <c r="H10075" s="93"/>
      <c r="J10075" s="93"/>
      <c r="L10075" s="93"/>
      <c r="N10075" s="93"/>
      <c r="P10075" s="93"/>
    </row>
    <row r="10076" spans="2:16">
      <c r="B10076" s="93"/>
      <c r="C10076" s="93"/>
      <c r="D10076" s="93"/>
      <c r="F10076" s="93"/>
      <c r="H10076" s="93"/>
      <c r="J10076" s="93"/>
      <c r="L10076" s="93"/>
      <c r="N10076" s="93"/>
      <c r="P10076" s="93"/>
    </row>
    <row r="10077" spans="2:16">
      <c r="B10077" s="93"/>
      <c r="C10077" s="93"/>
      <c r="D10077" s="93"/>
      <c r="F10077" s="93"/>
      <c r="H10077" s="93"/>
      <c r="J10077" s="93"/>
      <c r="L10077" s="93"/>
      <c r="N10077" s="93"/>
      <c r="P10077" s="93"/>
    </row>
    <row r="10078" spans="2:16">
      <c r="B10078" s="93"/>
      <c r="C10078" s="93"/>
      <c r="D10078" s="93"/>
      <c r="F10078" s="93"/>
      <c r="H10078" s="93"/>
      <c r="J10078" s="93"/>
      <c r="L10078" s="93"/>
      <c r="N10078" s="93"/>
      <c r="P10078" s="93"/>
    </row>
    <row r="10079" spans="2:16">
      <c r="B10079" s="93"/>
      <c r="C10079" s="93"/>
      <c r="D10079" s="93"/>
      <c r="F10079" s="93"/>
      <c r="H10079" s="93"/>
      <c r="J10079" s="93"/>
      <c r="L10079" s="93"/>
      <c r="N10079" s="93"/>
      <c r="P10079" s="93"/>
    </row>
    <row r="10080" spans="2:16">
      <c r="B10080" s="93"/>
      <c r="C10080" s="93"/>
      <c r="D10080" s="93"/>
      <c r="F10080" s="93"/>
      <c r="H10080" s="93"/>
      <c r="J10080" s="93"/>
      <c r="L10080" s="93"/>
      <c r="N10080" s="93"/>
      <c r="P10080" s="93"/>
    </row>
    <row r="10081" spans="2:16">
      <c r="B10081" s="93"/>
      <c r="C10081" s="93"/>
      <c r="D10081" s="93"/>
      <c r="F10081" s="93"/>
      <c r="H10081" s="93"/>
      <c r="J10081" s="93"/>
      <c r="L10081" s="93"/>
      <c r="N10081" s="93"/>
      <c r="P10081" s="93"/>
    </row>
    <row r="10082" spans="2:16">
      <c r="B10082" s="93"/>
      <c r="C10082" s="93"/>
      <c r="D10082" s="93"/>
      <c r="F10082" s="93"/>
      <c r="H10082" s="93"/>
      <c r="J10082" s="93"/>
      <c r="L10082" s="93"/>
      <c r="N10082" s="93"/>
      <c r="P10082" s="93"/>
    </row>
    <row r="10083" spans="2:16">
      <c r="B10083" s="93"/>
      <c r="C10083" s="93"/>
      <c r="D10083" s="93"/>
      <c r="F10083" s="93"/>
      <c r="H10083" s="93"/>
      <c r="J10083" s="93"/>
      <c r="L10083" s="93"/>
      <c r="N10083" s="93"/>
      <c r="P10083" s="93"/>
    </row>
    <row r="10084" spans="2:16">
      <c r="B10084" s="93"/>
      <c r="C10084" s="93"/>
      <c r="D10084" s="93"/>
      <c r="F10084" s="93"/>
      <c r="H10084" s="93"/>
      <c r="J10084" s="93"/>
      <c r="L10084" s="93"/>
      <c r="N10084" s="93"/>
      <c r="P10084" s="93"/>
    </row>
    <row r="10085" spans="2:16">
      <c r="B10085" s="93"/>
      <c r="C10085" s="93"/>
      <c r="D10085" s="93"/>
      <c r="F10085" s="93"/>
      <c r="H10085" s="93"/>
      <c r="J10085" s="93"/>
      <c r="L10085" s="93"/>
      <c r="N10085" s="93"/>
      <c r="P10085" s="93"/>
    </row>
    <row r="10086" spans="2:16">
      <c r="B10086" s="93"/>
      <c r="C10086" s="93"/>
      <c r="D10086" s="93"/>
      <c r="F10086" s="93"/>
      <c r="H10086" s="93"/>
      <c r="J10086" s="93"/>
      <c r="L10086" s="93"/>
      <c r="N10086" s="93"/>
      <c r="P10086" s="93"/>
    </row>
    <row r="10087" spans="2:16">
      <c r="B10087" s="93"/>
      <c r="C10087" s="93"/>
      <c r="D10087" s="93"/>
      <c r="F10087" s="93"/>
      <c r="H10087" s="93"/>
      <c r="J10087" s="93"/>
      <c r="L10087" s="93"/>
      <c r="N10087" s="93"/>
      <c r="P10087" s="93"/>
    </row>
    <row r="10088" spans="2:16">
      <c r="B10088" s="93"/>
      <c r="C10088" s="93"/>
      <c r="D10088" s="93"/>
      <c r="F10088" s="93"/>
      <c r="H10088" s="93"/>
      <c r="J10088" s="93"/>
      <c r="L10088" s="93"/>
      <c r="N10088" s="93"/>
      <c r="P10088" s="93"/>
    </row>
    <row r="10089" spans="2:16">
      <c r="B10089" s="93"/>
      <c r="C10089" s="93"/>
      <c r="D10089" s="93"/>
      <c r="F10089" s="93"/>
      <c r="H10089" s="93"/>
      <c r="J10089" s="93"/>
      <c r="L10089" s="93"/>
      <c r="N10089" s="93"/>
      <c r="P10089" s="93"/>
    </row>
    <row r="10090" spans="2:16">
      <c r="B10090" s="93"/>
      <c r="C10090" s="93"/>
      <c r="D10090" s="93"/>
      <c r="F10090" s="93"/>
      <c r="H10090" s="93"/>
      <c r="J10090" s="93"/>
      <c r="L10090" s="93"/>
      <c r="N10090" s="93"/>
      <c r="P10090" s="93"/>
    </row>
    <row r="10091" spans="2:16">
      <c r="B10091" s="93"/>
      <c r="C10091" s="93"/>
      <c r="D10091" s="93"/>
      <c r="F10091" s="93"/>
      <c r="H10091" s="93"/>
      <c r="J10091" s="93"/>
      <c r="L10091" s="93"/>
      <c r="N10091" s="93"/>
      <c r="P10091" s="93"/>
    </row>
    <row r="10092" spans="2:16">
      <c r="B10092" s="93"/>
      <c r="C10092" s="93"/>
      <c r="D10092" s="93"/>
      <c r="F10092" s="93"/>
      <c r="H10092" s="93"/>
      <c r="J10092" s="93"/>
      <c r="L10092" s="93"/>
      <c r="N10092" s="93"/>
      <c r="P10092" s="93"/>
    </row>
    <row r="10093" spans="2:16">
      <c r="B10093" s="93"/>
      <c r="C10093" s="93"/>
      <c r="D10093" s="93"/>
      <c r="F10093" s="93"/>
      <c r="H10093" s="93"/>
      <c r="J10093" s="93"/>
      <c r="L10093" s="93"/>
      <c r="N10093" s="93"/>
      <c r="P10093" s="93"/>
    </row>
    <row r="10094" spans="2:16">
      <c r="B10094" s="93"/>
      <c r="C10094" s="93"/>
      <c r="D10094" s="93"/>
      <c r="F10094" s="93"/>
      <c r="H10094" s="93"/>
      <c r="J10094" s="93"/>
      <c r="L10094" s="93"/>
      <c r="N10094" s="93"/>
      <c r="P10094" s="93"/>
    </row>
    <row r="10095" spans="2:16">
      <c r="B10095" s="93"/>
      <c r="C10095" s="93"/>
      <c r="D10095" s="93"/>
      <c r="F10095" s="93"/>
      <c r="H10095" s="93"/>
      <c r="J10095" s="93"/>
      <c r="L10095" s="93"/>
      <c r="N10095" s="93"/>
      <c r="P10095" s="93"/>
    </row>
    <row r="10096" spans="2:16">
      <c r="B10096" s="93"/>
      <c r="C10096" s="93"/>
      <c r="D10096" s="93"/>
      <c r="F10096" s="93"/>
      <c r="H10096" s="93"/>
      <c r="J10096" s="93"/>
      <c r="L10096" s="93"/>
      <c r="N10096" s="93"/>
      <c r="P10096" s="93"/>
    </row>
    <row r="10097" spans="2:16">
      <c r="B10097" s="93"/>
      <c r="C10097" s="93"/>
      <c r="D10097" s="93"/>
      <c r="F10097" s="93"/>
      <c r="H10097" s="93"/>
      <c r="J10097" s="93"/>
      <c r="L10097" s="93"/>
      <c r="N10097" s="93"/>
      <c r="P10097" s="93"/>
    </row>
    <row r="10098" spans="2:16">
      <c r="B10098" s="93"/>
      <c r="C10098" s="93"/>
      <c r="D10098" s="93"/>
      <c r="F10098" s="93"/>
      <c r="H10098" s="93"/>
      <c r="J10098" s="93"/>
      <c r="L10098" s="93"/>
      <c r="N10098" s="93"/>
      <c r="P10098" s="93"/>
    </row>
    <row r="10099" spans="2:16">
      <c r="B10099" s="93"/>
      <c r="C10099" s="93"/>
      <c r="D10099" s="93"/>
      <c r="F10099" s="93"/>
      <c r="H10099" s="93"/>
      <c r="J10099" s="93"/>
      <c r="L10099" s="93"/>
      <c r="N10099" s="93"/>
      <c r="P10099" s="93"/>
    </row>
    <row r="10100" spans="2:16">
      <c r="B10100" s="93"/>
      <c r="C10100" s="93"/>
      <c r="D10100" s="93"/>
      <c r="F10100" s="93"/>
      <c r="H10100" s="93"/>
      <c r="J10100" s="93"/>
      <c r="L10100" s="93"/>
      <c r="N10100" s="93"/>
      <c r="P10100" s="93"/>
    </row>
    <row r="10101" spans="2:16">
      <c r="B10101" s="93"/>
      <c r="C10101" s="93"/>
      <c r="D10101" s="93"/>
      <c r="F10101" s="93"/>
      <c r="H10101" s="93"/>
      <c r="J10101" s="93"/>
      <c r="L10101" s="93"/>
      <c r="N10101" s="93"/>
      <c r="P10101" s="93"/>
    </row>
    <row r="10102" spans="2:16">
      <c r="B10102" s="93"/>
      <c r="C10102" s="93"/>
      <c r="D10102" s="93"/>
      <c r="F10102" s="93"/>
      <c r="H10102" s="93"/>
      <c r="J10102" s="93"/>
      <c r="L10102" s="93"/>
      <c r="N10102" s="93"/>
      <c r="P10102" s="93"/>
    </row>
    <row r="10103" spans="2:16">
      <c r="B10103" s="93"/>
      <c r="C10103" s="93"/>
      <c r="D10103" s="93"/>
      <c r="F10103" s="93"/>
      <c r="H10103" s="93"/>
      <c r="J10103" s="93"/>
      <c r="L10103" s="93"/>
      <c r="N10103" s="93"/>
      <c r="P10103" s="93"/>
    </row>
    <row r="10104" spans="2:16">
      <c r="B10104" s="93"/>
      <c r="C10104" s="93"/>
      <c r="D10104" s="93"/>
      <c r="F10104" s="93"/>
      <c r="H10104" s="93"/>
      <c r="J10104" s="93"/>
      <c r="L10104" s="93"/>
      <c r="N10104" s="93"/>
      <c r="P10104" s="93"/>
    </row>
    <row r="10105" spans="2:16">
      <c r="B10105" s="93"/>
      <c r="C10105" s="93"/>
      <c r="D10105" s="93"/>
      <c r="F10105" s="93"/>
      <c r="H10105" s="93"/>
      <c r="J10105" s="93"/>
      <c r="L10105" s="93"/>
      <c r="N10105" s="93"/>
      <c r="P10105" s="93"/>
    </row>
    <row r="10106" spans="2:16">
      <c r="B10106" s="93"/>
      <c r="C10106" s="93"/>
      <c r="D10106" s="93"/>
      <c r="F10106" s="93"/>
      <c r="H10106" s="93"/>
      <c r="J10106" s="93"/>
      <c r="L10106" s="93"/>
      <c r="N10106" s="93"/>
      <c r="P10106" s="93"/>
    </row>
    <row r="10107" spans="2:16">
      <c r="B10107" s="93"/>
      <c r="C10107" s="93"/>
      <c r="D10107" s="93"/>
      <c r="F10107" s="93"/>
      <c r="H10107" s="93"/>
      <c r="J10107" s="93"/>
      <c r="L10107" s="93"/>
      <c r="N10107" s="93"/>
      <c r="P10107" s="93"/>
    </row>
    <row r="10108" spans="2:16">
      <c r="B10108" s="93"/>
      <c r="C10108" s="93"/>
      <c r="D10108" s="93"/>
      <c r="F10108" s="93"/>
      <c r="H10108" s="93"/>
      <c r="J10108" s="93"/>
      <c r="L10108" s="93"/>
      <c r="N10108" s="93"/>
      <c r="P10108" s="93"/>
    </row>
    <row r="10109" spans="2:16">
      <c r="B10109" s="93"/>
      <c r="C10109" s="93"/>
      <c r="D10109" s="93"/>
      <c r="F10109" s="93"/>
      <c r="H10109" s="93"/>
      <c r="J10109" s="93"/>
      <c r="L10109" s="93"/>
      <c r="N10109" s="93"/>
      <c r="P10109" s="93"/>
    </row>
    <row r="10110" spans="2:16">
      <c r="B10110" s="93"/>
      <c r="C10110" s="93"/>
      <c r="D10110" s="93"/>
      <c r="F10110" s="93"/>
      <c r="H10110" s="93"/>
      <c r="J10110" s="93"/>
      <c r="L10110" s="93"/>
      <c r="N10110" s="93"/>
      <c r="P10110" s="93"/>
    </row>
    <row r="10111" spans="2:16">
      <c r="B10111" s="93"/>
      <c r="C10111" s="93"/>
      <c r="D10111" s="93"/>
      <c r="F10111" s="93"/>
      <c r="H10111" s="93"/>
      <c r="J10111" s="93"/>
      <c r="L10111" s="93"/>
      <c r="N10111" s="93"/>
      <c r="P10111" s="93"/>
    </row>
    <row r="10112" spans="2:16">
      <c r="B10112" s="93"/>
      <c r="C10112" s="93"/>
      <c r="D10112" s="93"/>
      <c r="F10112" s="93"/>
      <c r="H10112" s="93"/>
      <c r="J10112" s="93"/>
      <c r="L10112" s="93"/>
      <c r="N10112" s="93"/>
      <c r="P10112" s="93"/>
    </row>
    <row r="10113" spans="2:16">
      <c r="B10113" s="93"/>
      <c r="C10113" s="93"/>
      <c r="D10113" s="93"/>
      <c r="F10113" s="93"/>
      <c r="H10113" s="93"/>
      <c r="J10113" s="93"/>
      <c r="L10113" s="93"/>
      <c r="N10113" s="93"/>
      <c r="P10113" s="93"/>
    </row>
    <row r="10114" spans="2:16">
      <c r="B10114" s="93"/>
      <c r="C10114" s="93"/>
      <c r="D10114" s="93"/>
      <c r="F10114" s="93"/>
      <c r="H10114" s="93"/>
      <c r="J10114" s="93"/>
      <c r="L10114" s="93"/>
      <c r="N10114" s="93"/>
      <c r="P10114" s="93"/>
    </row>
    <row r="10115" spans="2:16">
      <c r="B10115" s="93"/>
      <c r="C10115" s="93"/>
      <c r="D10115" s="93"/>
      <c r="F10115" s="93"/>
      <c r="H10115" s="93"/>
      <c r="J10115" s="93"/>
      <c r="L10115" s="93"/>
      <c r="N10115" s="93"/>
      <c r="P10115" s="93"/>
    </row>
    <row r="10116" spans="2:16">
      <c r="B10116" s="93"/>
      <c r="C10116" s="93"/>
      <c r="D10116" s="93"/>
      <c r="F10116" s="93"/>
      <c r="H10116" s="93"/>
      <c r="J10116" s="93"/>
      <c r="L10116" s="93"/>
      <c r="N10116" s="93"/>
      <c r="P10116" s="93"/>
    </row>
    <row r="10117" spans="2:16">
      <c r="B10117" s="93"/>
      <c r="C10117" s="93"/>
      <c r="D10117" s="93"/>
      <c r="F10117" s="93"/>
      <c r="H10117" s="93"/>
      <c r="J10117" s="93"/>
      <c r="L10117" s="93"/>
      <c r="N10117" s="93"/>
      <c r="P10117" s="93"/>
    </row>
    <row r="10118" spans="2:16">
      <c r="B10118" s="93"/>
      <c r="C10118" s="93"/>
      <c r="D10118" s="93"/>
      <c r="F10118" s="93"/>
      <c r="H10118" s="93"/>
      <c r="J10118" s="93"/>
      <c r="L10118" s="93"/>
      <c r="N10118" s="93"/>
      <c r="P10118" s="93"/>
    </row>
    <row r="10119" spans="2:16">
      <c r="B10119" s="93"/>
      <c r="C10119" s="93"/>
      <c r="D10119" s="93"/>
      <c r="F10119" s="93"/>
      <c r="H10119" s="93"/>
      <c r="J10119" s="93"/>
      <c r="L10119" s="93"/>
      <c r="N10119" s="93"/>
      <c r="P10119" s="93"/>
    </row>
    <row r="10120" spans="2:16">
      <c r="B10120" s="93"/>
      <c r="C10120" s="93"/>
      <c r="D10120" s="93"/>
      <c r="F10120" s="93"/>
      <c r="H10120" s="93"/>
      <c r="J10120" s="93"/>
      <c r="L10120" s="93"/>
      <c r="N10120" s="93"/>
      <c r="P10120" s="93"/>
    </row>
    <row r="10121" spans="2:16">
      <c r="B10121" s="93"/>
      <c r="C10121" s="93"/>
      <c r="D10121" s="93"/>
      <c r="F10121" s="93"/>
      <c r="H10121" s="93"/>
      <c r="J10121" s="93"/>
      <c r="L10121" s="93"/>
      <c r="N10121" s="93"/>
      <c r="P10121" s="93"/>
    </row>
    <row r="10122" spans="2:16">
      <c r="B10122" s="93"/>
      <c r="C10122" s="93"/>
      <c r="D10122" s="93"/>
      <c r="F10122" s="93"/>
      <c r="H10122" s="93"/>
      <c r="J10122" s="93"/>
      <c r="L10122" s="93"/>
      <c r="N10122" s="93"/>
      <c r="P10122" s="93"/>
    </row>
    <row r="10123" spans="2:16">
      <c r="B10123" s="93"/>
      <c r="C10123" s="93"/>
      <c r="D10123" s="93"/>
      <c r="F10123" s="93"/>
      <c r="H10123" s="93"/>
      <c r="J10123" s="93"/>
      <c r="L10123" s="93"/>
      <c r="N10123" s="93"/>
      <c r="P10123" s="93"/>
    </row>
    <row r="10124" spans="2:16">
      <c r="B10124" s="93"/>
      <c r="C10124" s="93"/>
      <c r="D10124" s="93"/>
      <c r="F10124" s="93"/>
      <c r="H10124" s="93"/>
      <c r="J10124" s="93"/>
      <c r="L10124" s="93"/>
      <c r="N10124" s="93"/>
      <c r="P10124" s="93"/>
    </row>
    <row r="10125" spans="2:16">
      <c r="B10125" s="93"/>
      <c r="C10125" s="93"/>
      <c r="D10125" s="93"/>
      <c r="F10125" s="93"/>
      <c r="H10125" s="93"/>
      <c r="J10125" s="93"/>
      <c r="L10125" s="93"/>
      <c r="N10125" s="93"/>
      <c r="P10125" s="93"/>
    </row>
    <row r="10126" spans="2:16">
      <c r="B10126" s="93"/>
      <c r="C10126" s="93"/>
      <c r="D10126" s="93"/>
      <c r="F10126" s="93"/>
      <c r="H10126" s="93"/>
      <c r="J10126" s="93"/>
      <c r="L10126" s="93"/>
      <c r="N10126" s="93"/>
      <c r="P10126" s="93"/>
    </row>
    <row r="10127" spans="2:16">
      <c r="B10127" s="93"/>
      <c r="C10127" s="93"/>
      <c r="D10127" s="93"/>
      <c r="F10127" s="93"/>
      <c r="H10127" s="93"/>
      <c r="J10127" s="93"/>
      <c r="L10127" s="93"/>
      <c r="N10127" s="93"/>
      <c r="P10127" s="93"/>
    </row>
    <row r="10128" spans="2:16">
      <c r="B10128" s="93"/>
      <c r="C10128" s="93"/>
      <c r="D10128" s="93"/>
      <c r="F10128" s="93"/>
      <c r="H10128" s="93"/>
      <c r="J10128" s="93"/>
      <c r="L10128" s="93"/>
      <c r="N10128" s="93"/>
      <c r="P10128" s="93"/>
    </row>
    <row r="10129" spans="2:16">
      <c r="B10129" s="93"/>
      <c r="C10129" s="93"/>
      <c r="D10129" s="93"/>
      <c r="F10129" s="93"/>
      <c r="H10129" s="93"/>
      <c r="J10129" s="93"/>
      <c r="L10129" s="93"/>
      <c r="N10129" s="93"/>
      <c r="P10129" s="93"/>
    </row>
    <row r="10130" spans="2:16">
      <c r="B10130" s="93"/>
      <c r="C10130" s="93"/>
      <c r="D10130" s="93"/>
      <c r="F10130" s="93"/>
      <c r="H10130" s="93"/>
      <c r="J10130" s="93"/>
      <c r="L10130" s="93"/>
      <c r="N10130" s="93"/>
      <c r="P10130" s="93"/>
    </row>
    <row r="10131" spans="2:16">
      <c r="B10131" s="93"/>
      <c r="C10131" s="93"/>
      <c r="D10131" s="93"/>
      <c r="F10131" s="93"/>
      <c r="H10131" s="93"/>
      <c r="J10131" s="93"/>
      <c r="L10131" s="93"/>
      <c r="N10131" s="93"/>
      <c r="P10131" s="93"/>
    </row>
    <row r="10132" spans="2:16">
      <c r="B10132" s="93"/>
      <c r="C10132" s="93"/>
      <c r="D10132" s="93"/>
      <c r="F10132" s="93"/>
      <c r="H10132" s="93"/>
      <c r="J10132" s="93"/>
      <c r="L10132" s="93"/>
      <c r="N10132" s="93"/>
      <c r="P10132" s="93"/>
    </row>
    <row r="10133" spans="2:16">
      <c r="B10133" s="93"/>
      <c r="C10133" s="93"/>
      <c r="D10133" s="93"/>
      <c r="F10133" s="93"/>
      <c r="H10133" s="93"/>
      <c r="J10133" s="93"/>
      <c r="L10133" s="93"/>
      <c r="N10133" s="93"/>
      <c r="P10133" s="93"/>
    </row>
    <row r="10134" spans="2:16">
      <c r="B10134" s="93"/>
      <c r="C10134" s="93"/>
      <c r="D10134" s="93"/>
      <c r="F10134" s="93"/>
      <c r="H10134" s="93"/>
      <c r="J10134" s="93"/>
      <c r="L10134" s="93"/>
      <c r="N10134" s="93"/>
      <c r="P10134" s="93"/>
    </row>
    <row r="10135" spans="2:16">
      <c r="B10135" s="93"/>
      <c r="C10135" s="93"/>
      <c r="D10135" s="93"/>
      <c r="F10135" s="93"/>
      <c r="H10135" s="93"/>
      <c r="J10135" s="93"/>
      <c r="L10135" s="93"/>
      <c r="N10135" s="93"/>
      <c r="P10135" s="93"/>
    </row>
    <row r="10136" spans="2:16">
      <c r="B10136" s="93"/>
      <c r="C10136" s="93"/>
      <c r="D10136" s="93"/>
      <c r="F10136" s="93"/>
      <c r="H10136" s="93"/>
      <c r="J10136" s="93"/>
      <c r="L10136" s="93"/>
      <c r="N10136" s="93"/>
      <c r="P10136" s="93"/>
    </row>
    <row r="10137" spans="2:16">
      <c r="B10137" s="93"/>
      <c r="C10137" s="93"/>
      <c r="D10137" s="93"/>
      <c r="F10137" s="93"/>
      <c r="H10137" s="93"/>
      <c r="J10137" s="93"/>
      <c r="L10137" s="93"/>
      <c r="N10137" s="93"/>
      <c r="P10137" s="93"/>
    </row>
    <row r="10138" spans="2:16">
      <c r="B10138" s="93"/>
      <c r="C10138" s="93"/>
      <c r="D10138" s="93"/>
      <c r="F10138" s="93"/>
      <c r="H10138" s="93"/>
      <c r="J10138" s="93"/>
      <c r="L10138" s="93"/>
      <c r="N10138" s="93"/>
      <c r="P10138" s="93"/>
    </row>
    <row r="10139" spans="2:16">
      <c r="B10139" s="93"/>
      <c r="C10139" s="93"/>
      <c r="D10139" s="93"/>
      <c r="F10139" s="93"/>
      <c r="H10139" s="93"/>
      <c r="J10139" s="93"/>
      <c r="L10139" s="93"/>
      <c r="N10139" s="93"/>
      <c r="P10139" s="93"/>
    </row>
    <row r="10140" spans="2:16">
      <c r="B10140" s="93"/>
      <c r="C10140" s="93"/>
      <c r="D10140" s="93"/>
      <c r="F10140" s="93"/>
      <c r="H10140" s="93"/>
      <c r="J10140" s="93"/>
      <c r="L10140" s="93"/>
      <c r="N10140" s="93"/>
      <c r="P10140" s="93"/>
    </row>
    <row r="10141" spans="2:16">
      <c r="B10141" s="93"/>
      <c r="C10141" s="93"/>
      <c r="D10141" s="93"/>
      <c r="F10141" s="93"/>
      <c r="H10141" s="93"/>
      <c r="J10141" s="93"/>
      <c r="L10141" s="93"/>
      <c r="N10141" s="93"/>
      <c r="P10141" s="93"/>
    </row>
    <row r="10142" spans="2:16">
      <c r="B10142" s="93"/>
      <c r="C10142" s="93"/>
      <c r="D10142" s="93"/>
      <c r="F10142" s="93"/>
      <c r="H10142" s="93"/>
      <c r="J10142" s="93"/>
      <c r="L10142" s="93"/>
      <c r="N10142" s="93"/>
      <c r="P10142" s="93"/>
    </row>
    <row r="10143" spans="2:16">
      <c r="B10143" s="93"/>
      <c r="C10143" s="93"/>
      <c r="D10143" s="93"/>
      <c r="F10143" s="93"/>
      <c r="H10143" s="93"/>
      <c r="J10143" s="93"/>
      <c r="L10143" s="93"/>
      <c r="N10143" s="93"/>
      <c r="P10143" s="93"/>
    </row>
    <row r="10144" spans="2:16">
      <c r="B10144" s="93"/>
      <c r="C10144" s="93"/>
      <c r="D10144" s="93"/>
      <c r="F10144" s="93"/>
      <c r="H10144" s="93"/>
      <c r="J10144" s="93"/>
      <c r="L10144" s="93"/>
      <c r="N10144" s="93"/>
      <c r="P10144" s="93"/>
    </row>
    <row r="10145" spans="2:16">
      <c r="B10145" s="93"/>
      <c r="C10145" s="93"/>
      <c r="D10145" s="93"/>
      <c r="F10145" s="93"/>
      <c r="H10145" s="93"/>
      <c r="J10145" s="93"/>
      <c r="L10145" s="93"/>
      <c r="N10145" s="93"/>
      <c r="P10145" s="93"/>
    </row>
    <row r="10146" spans="2:16">
      <c r="B10146" s="93"/>
      <c r="C10146" s="93"/>
      <c r="D10146" s="93"/>
      <c r="F10146" s="93"/>
      <c r="H10146" s="93"/>
      <c r="J10146" s="93"/>
      <c r="L10146" s="93"/>
      <c r="N10146" s="93"/>
      <c r="P10146" s="93"/>
    </row>
    <row r="10147" spans="2:16">
      <c r="B10147" s="93"/>
      <c r="C10147" s="93"/>
      <c r="D10147" s="93"/>
      <c r="F10147" s="93"/>
      <c r="H10147" s="93"/>
      <c r="J10147" s="93"/>
      <c r="L10147" s="93"/>
      <c r="N10147" s="93"/>
      <c r="P10147" s="93"/>
    </row>
    <row r="10148" spans="2:16">
      <c r="B10148" s="93"/>
      <c r="C10148" s="93"/>
      <c r="D10148" s="93"/>
      <c r="F10148" s="93"/>
      <c r="H10148" s="93"/>
      <c r="J10148" s="93"/>
      <c r="L10148" s="93"/>
      <c r="N10148" s="93"/>
      <c r="P10148" s="93"/>
    </row>
    <row r="10149" spans="2:16">
      <c r="B10149" s="93"/>
      <c r="C10149" s="93"/>
      <c r="D10149" s="93"/>
      <c r="F10149" s="93"/>
      <c r="H10149" s="93"/>
      <c r="J10149" s="93"/>
      <c r="L10149" s="93"/>
      <c r="N10149" s="93"/>
      <c r="P10149" s="93"/>
    </row>
    <row r="10150" spans="2:16">
      <c r="B10150" s="93"/>
      <c r="C10150" s="93"/>
      <c r="D10150" s="93"/>
      <c r="F10150" s="93"/>
      <c r="H10150" s="93"/>
      <c r="J10150" s="93"/>
      <c r="L10150" s="93"/>
      <c r="N10150" s="93"/>
      <c r="P10150" s="93"/>
    </row>
    <row r="10151" spans="2:16">
      <c r="B10151" s="93"/>
      <c r="C10151" s="93"/>
      <c r="D10151" s="93"/>
      <c r="F10151" s="93"/>
      <c r="H10151" s="93"/>
      <c r="J10151" s="93"/>
      <c r="L10151" s="93"/>
      <c r="N10151" s="93"/>
      <c r="P10151" s="93"/>
    </row>
    <row r="10152" spans="2:16">
      <c r="B10152" s="93"/>
      <c r="C10152" s="93"/>
      <c r="D10152" s="93"/>
      <c r="F10152" s="93"/>
      <c r="H10152" s="93"/>
      <c r="J10152" s="93"/>
      <c r="L10152" s="93"/>
      <c r="N10152" s="93"/>
      <c r="P10152" s="93"/>
    </row>
    <row r="10153" spans="2:16">
      <c r="B10153" s="93"/>
      <c r="C10153" s="93"/>
      <c r="D10153" s="93"/>
      <c r="F10153" s="93"/>
      <c r="H10153" s="93"/>
      <c r="J10153" s="93"/>
      <c r="L10153" s="93"/>
      <c r="N10153" s="93"/>
      <c r="P10153" s="93"/>
    </row>
    <row r="10154" spans="2:16">
      <c r="B10154" s="93"/>
      <c r="C10154" s="93"/>
      <c r="D10154" s="93"/>
      <c r="F10154" s="93"/>
      <c r="H10154" s="93"/>
      <c r="J10154" s="93"/>
      <c r="L10154" s="93"/>
      <c r="N10154" s="93"/>
      <c r="P10154" s="93"/>
    </row>
    <row r="10155" spans="2:16">
      <c r="B10155" s="93"/>
      <c r="C10155" s="93"/>
      <c r="D10155" s="93"/>
      <c r="F10155" s="93"/>
      <c r="H10155" s="93"/>
      <c r="J10155" s="93"/>
      <c r="L10155" s="93"/>
      <c r="N10155" s="93"/>
      <c r="P10155" s="93"/>
    </row>
    <row r="10156" spans="2:16">
      <c r="B10156" s="93"/>
      <c r="C10156" s="93"/>
      <c r="D10156" s="93"/>
      <c r="F10156" s="93"/>
      <c r="H10156" s="93"/>
      <c r="J10156" s="93"/>
      <c r="L10156" s="93"/>
      <c r="N10156" s="93"/>
      <c r="P10156" s="93"/>
    </row>
    <row r="10157" spans="2:16">
      <c r="B10157" s="93"/>
      <c r="C10157" s="93"/>
      <c r="D10157" s="93"/>
      <c r="F10157" s="93"/>
      <c r="H10157" s="93"/>
      <c r="J10157" s="93"/>
      <c r="L10157" s="93"/>
      <c r="N10157" s="93"/>
      <c r="P10157" s="93"/>
    </row>
    <row r="10158" spans="2:16">
      <c r="B10158" s="93"/>
      <c r="C10158" s="93"/>
      <c r="D10158" s="93"/>
      <c r="F10158" s="93"/>
      <c r="H10158" s="93"/>
      <c r="J10158" s="93"/>
      <c r="L10158" s="93"/>
      <c r="N10158" s="93"/>
      <c r="P10158" s="93"/>
    </row>
    <row r="10159" spans="2:16">
      <c r="B10159" s="93"/>
      <c r="C10159" s="93"/>
      <c r="D10159" s="93"/>
      <c r="F10159" s="93"/>
      <c r="H10159" s="93"/>
      <c r="J10159" s="93"/>
      <c r="L10159" s="93"/>
      <c r="N10159" s="93"/>
      <c r="P10159" s="93"/>
    </row>
    <row r="10160" spans="2:16">
      <c r="B10160" s="93"/>
      <c r="C10160" s="93"/>
      <c r="D10160" s="93"/>
      <c r="F10160" s="93"/>
      <c r="H10160" s="93"/>
      <c r="J10160" s="93"/>
      <c r="L10160" s="93"/>
      <c r="N10160" s="93"/>
      <c r="P10160" s="93"/>
    </row>
    <row r="10161" spans="2:16">
      <c r="B10161" s="93"/>
      <c r="C10161" s="93"/>
      <c r="D10161" s="93"/>
      <c r="F10161" s="93"/>
      <c r="H10161" s="93"/>
      <c r="J10161" s="93"/>
      <c r="L10161" s="93"/>
      <c r="N10161" s="93"/>
      <c r="P10161" s="93"/>
    </row>
    <row r="10162" spans="2:16">
      <c r="B10162" s="93"/>
      <c r="C10162" s="93"/>
      <c r="D10162" s="93"/>
      <c r="F10162" s="93"/>
      <c r="H10162" s="93"/>
      <c r="J10162" s="93"/>
      <c r="L10162" s="93"/>
      <c r="N10162" s="93"/>
      <c r="P10162" s="93"/>
    </row>
    <row r="10163" spans="2:16">
      <c r="B10163" s="93"/>
      <c r="C10163" s="93"/>
      <c r="D10163" s="93"/>
      <c r="F10163" s="93"/>
      <c r="H10163" s="93"/>
      <c r="J10163" s="93"/>
      <c r="L10163" s="93"/>
      <c r="N10163" s="93"/>
      <c r="P10163" s="93"/>
    </row>
    <row r="10164" spans="2:16">
      <c r="B10164" s="93"/>
      <c r="C10164" s="93"/>
      <c r="D10164" s="93"/>
      <c r="F10164" s="93"/>
      <c r="H10164" s="93"/>
      <c r="J10164" s="93"/>
      <c r="L10164" s="93"/>
      <c r="N10164" s="93"/>
      <c r="P10164" s="93"/>
    </row>
    <row r="10165" spans="2:16">
      <c r="B10165" s="93"/>
      <c r="C10165" s="93"/>
      <c r="D10165" s="93"/>
      <c r="F10165" s="93"/>
      <c r="H10165" s="93"/>
      <c r="J10165" s="93"/>
      <c r="L10165" s="93"/>
      <c r="N10165" s="93"/>
      <c r="P10165" s="93"/>
    </row>
    <row r="10166" spans="2:16">
      <c r="B10166" s="93"/>
      <c r="C10166" s="93"/>
      <c r="D10166" s="93"/>
      <c r="F10166" s="93"/>
      <c r="H10166" s="93"/>
      <c r="J10166" s="93"/>
      <c r="L10166" s="93"/>
      <c r="N10166" s="93"/>
      <c r="P10166" s="93"/>
    </row>
    <row r="10167" spans="2:16">
      <c r="B10167" s="93"/>
      <c r="C10167" s="93"/>
      <c r="D10167" s="93"/>
      <c r="F10167" s="93"/>
      <c r="H10167" s="93"/>
      <c r="J10167" s="93"/>
      <c r="L10167" s="93"/>
      <c r="N10167" s="93"/>
      <c r="P10167" s="93"/>
    </row>
    <row r="10168" spans="2:16">
      <c r="B10168" s="93"/>
      <c r="C10168" s="93"/>
      <c r="D10168" s="93"/>
      <c r="F10168" s="93"/>
      <c r="H10168" s="93"/>
      <c r="J10168" s="93"/>
      <c r="L10168" s="93"/>
      <c r="N10168" s="93"/>
      <c r="P10168" s="93"/>
    </row>
    <row r="10169" spans="2:16">
      <c r="B10169" s="93"/>
      <c r="C10169" s="93"/>
      <c r="D10169" s="93"/>
      <c r="F10169" s="93"/>
      <c r="H10169" s="93"/>
      <c r="J10169" s="93"/>
      <c r="L10169" s="93"/>
      <c r="N10169" s="93"/>
      <c r="P10169" s="93"/>
    </row>
    <row r="10170" spans="2:16">
      <c r="B10170" s="93"/>
      <c r="C10170" s="93"/>
      <c r="D10170" s="93"/>
      <c r="F10170" s="93"/>
      <c r="H10170" s="93"/>
      <c r="J10170" s="93"/>
      <c r="L10170" s="93"/>
      <c r="N10170" s="93"/>
      <c r="P10170" s="93"/>
    </row>
    <row r="10171" spans="2:16">
      <c r="B10171" s="93"/>
      <c r="C10171" s="93"/>
      <c r="D10171" s="93"/>
      <c r="F10171" s="93"/>
      <c r="H10171" s="93"/>
      <c r="J10171" s="93"/>
      <c r="L10171" s="93"/>
      <c r="N10171" s="93"/>
      <c r="P10171" s="93"/>
    </row>
    <row r="10172" spans="2:16">
      <c r="B10172" s="93"/>
      <c r="C10172" s="93"/>
      <c r="D10172" s="93"/>
      <c r="F10172" s="93"/>
      <c r="H10172" s="93"/>
      <c r="J10172" s="93"/>
      <c r="L10172" s="93"/>
      <c r="N10172" s="93"/>
      <c r="P10172" s="93"/>
    </row>
    <row r="10173" spans="2:16">
      <c r="B10173" s="93"/>
      <c r="C10173" s="93"/>
      <c r="D10173" s="93"/>
      <c r="F10173" s="93"/>
      <c r="H10173" s="93"/>
      <c r="J10173" s="93"/>
      <c r="L10173" s="93"/>
      <c r="N10173" s="93"/>
      <c r="P10173" s="93"/>
    </row>
    <row r="10174" spans="2:16">
      <c r="B10174" s="93"/>
      <c r="C10174" s="93"/>
      <c r="D10174" s="93"/>
      <c r="F10174" s="93"/>
      <c r="H10174" s="93"/>
      <c r="J10174" s="93"/>
      <c r="L10174" s="93"/>
      <c r="N10174" s="93"/>
      <c r="P10174" s="93"/>
    </row>
    <row r="10175" spans="2:16">
      <c r="B10175" s="93"/>
      <c r="C10175" s="93"/>
      <c r="D10175" s="93"/>
      <c r="F10175" s="93"/>
      <c r="H10175" s="93"/>
      <c r="J10175" s="93"/>
      <c r="L10175" s="93"/>
      <c r="N10175" s="93"/>
      <c r="P10175" s="93"/>
    </row>
    <row r="10176" spans="2:16">
      <c r="B10176" s="93"/>
      <c r="C10176" s="93"/>
      <c r="D10176" s="93"/>
      <c r="F10176" s="93"/>
      <c r="H10176" s="93"/>
      <c r="J10176" s="93"/>
      <c r="L10176" s="93"/>
      <c r="N10176" s="93"/>
      <c r="P10176" s="93"/>
    </row>
    <row r="10177" spans="2:16">
      <c r="B10177" s="93"/>
      <c r="C10177" s="93"/>
      <c r="D10177" s="93"/>
      <c r="F10177" s="93"/>
      <c r="H10177" s="93"/>
      <c r="J10177" s="93"/>
      <c r="L10177" s="93"/>
      <c r="N10177" s="93"/>
      <c r="P10177" s="93"/>
    </row>
    <row r="10178" spans="2:16">
      <c r="B10178" s="93"/>
      <c r="C10178" s="93"/>
      <c r="D10178" s="93"/>
      <c r="F10178" s="93"/>
      <c r="H10178" s="93"/>
      <c r="J10178" s="93"/>
      <c r="L10178" s="93"/>
      <c r="N10178" s="93"/>
      <c r="P10178" s="93"/>
    </row>
    <row r="10179" spans="2:16">
      <c r="B10179" s="93"/>
      <c r="C10179" s="93"/>
      <c r="D10179" s="93"/>
      <c r="F10179" s="93"/>
      <c r="H10179" s="93"/>
      <c r="J10179" s="93"/>
      <c r="L10179" s="93"/>
      <c r="N10179" s="93"/>
      <c r="P10179" s="93"/>
    </row>
    <row r="10180" spans="2:16">
      <c r="B10180" s="93"/>
      <c r="C10180" s="93"/>
      <c r="D10180" s="93"/>
      <c r="F10180" s="93"/>
      <c r="H10180" s="93"/>
      <c r="J10180" s="93"/>
      <c r="L10180" s="93"/>
      <c r="N10180" s="93"/>
      <c r="P10180" s="93"/>
    </row>
    <row r="10181" spans="2:16">
      <c r="B10181" s="93"/>
      <c r="C10181" s="93"/>
      <c r="D10181" s="93"/>
      <c r="F10181" s="93"/>
      <c r="H10181" s="93"/>
      <c r="J10181" s="93"/>
      <c r="L10181" s="93"/>
      <c r="N10181" s="93"/>
      <c r="P10181" s="93"/>
    </row>
    <row r="10182" spans="2:16">
      <c r="B10182" s="93"/>
      <c r="C10182" s="93"/>
      <c r="D10182" s="93"/>
      <c r="F10182" s="93"/>
      <c r="H10182" s="93"/>
      <c r="J10182" s="93"/>
      <c r="L10182" s="93"/>
      <c r="N10182" s="93"/>
      <c r="P10182" s="93"/>
    </row>
    <row r="10183" spans="2:16">
      <c r="B10183" s="93"/>
      <c r="C10183" s="93"/>
      <c r="D10183" s="93"/>
      <c r="F10183" s="93"/>
      <c r="H10183" s="93"/>
      <c r="J10183" s="93"/>
      <c r="L10183" s="93"/>
      <c r="N10183" s="93"/>
      <c r="P10183" s="93"/>
    </row>
    <row r="10184" spans="2:16">
      <c r="B10184" s="93"/>
      <c r="C10184" s="93"/>
      <c r="D10184" s="93"/>
      <c r="F10184" s="93"/>
      <c r="H10184" s="93"/>
      <c r="J10184" s="93"/>
      <c r="L10184" s="93"/>
      <c r="N10184" s="93"/>
      <c r="P10184" s="93"/>
    </row>
    <row r="10185" spans="2:16">
      <c r="B10185" s="93"/>
      <c r="C10185" s="93"/>
      <c r="D10185" s="93"/>
      <c r="F10185" s="93"/>
      <c r="H10185" s="93"/>
      <c r="J10185" s="93"/>
      <c r="L10185" s="93"/>
      <c r="N10185" s="93"/>
      <c r="P10185" s="93"/>
    </row>
    <row r="10186" spans="2:16">
      <c r="B10186" s="93"/>
      <c r="C10186" s="93"/>
      <c r="D10186" s="93"/>
      <c r="F10186" s="93"/>
      <c r="H10186" s="93"/>
      <c r="J10186" s="93"/>
      <c r="L10186" s="93"/>
      <c r="N10186" s="93"/>
      <c r="P10186" s="93"/>
    </row>
    <row r="10187" spans="2:16">
      <c r="B10187" s="93"/>
      <c r="C10187" s="93"/>
      <c r="D10187" s="93"/>
      <c r="F10187" s="93"/>
      <c r="H10187" s="93"/>
      <c r="J10187" s="93"/>
      <c r="L10187" s="93"/>
      <c r="N10187" s="93"/>
      <c r="P10187" s="93"/>
    </row>
    <row r="10188" spans="2:16">
      <c r="B10188" s="93"/>
      <c r="C10188" s="93"/>
      <c r="D10188" s="93"/>
      <c r="F10188" s="93"/>
      <c r="H10188" s="93"/>
      <c r="J10188" s="93"/>
      <c r="L10188" s="93"/>
      <c r="N10188" s="93"/>
      <c r="P10188" s="93"/>
    </row>
    <row r="10189" spans="2:16">
      <c r="B10189" s="93"/>
      <c r="C10189" s="93"/>
      <c r="D10189" s="93"/>
      <c r="F10189" s="93"/>
      <c r="H10189" s="93"/>
      <c r="J10189" s="93"/>
      <c r="L10189" s="93"/>
      <c r="N10189" s="93"/>
      <c r="P10189" s="93"/>
    </row>
    <row r="10190" spans="2:16">
      <c r="B10190" s="93"/>
      <c r="C10190" s="93"/>
      <c r="D10190" s="93"/>
      <c r="F10190" s="93"/>
      <c r="H10190" s="93"/>
      <c r="J10190" s="93"/>
      <c r="L10190" s="93"/>
      <c r="N10190" s="93"/>
      <c r="P10190" s="93"/>
    </row>
    <row r="10191" spans="2:16">
      <c r="B10191" s="93"/>
      <c r="C10191" s="93"/>
      <c r="D10191" s="93"/>
      <c r="F10191" s="93"/>
      <c r="H10191" s="93"/>
      <c r="J10191" s="93"/>
      <c r="L10191" s="93"/>
      <c r="N10191" s="93"/>
      <c r="P10191" s="93"/>
    </row>
    <row r="10192" spans="2:16">
      <c r="B10192" s="93"/>
      <c r="C10192" s="93"/>
      <c r="D10192" s="93"/>
      <c r="F10192" s="93"/>
      <c r="H10192" s="93"/>
      <c r="J10192" s="93"/>
      <c r="L10192" s="93"/>
      <c r="N10192" s="93"/>
      <c r="P10192" s="93"/>
    </row>
    <row r="10193" spans="2:16">
      <c r="B10193" s="93"/>
      <c r="C10193" s="93"/>
      <c r="D10193" s="93"/>
      <c r="F10193" s="93"/>
      <c r="H10193" s="93"/>
      <c r="J10193" s="93"/>
      <c r="L10193" s="93"/>
      <c r="N10193" s="93"/>
      <c r="P10193" s="93"/>
    </row>
    <row r="10194" spans="2:16">
      <c r="B10194" s="93"/>
      <c r="C10194" s="93"/>
      <c r="D10194" s="93"/>
      <c r="F10194" s="93"/>
      <c r="H10194" s="93"/>
      <c r="J10194" s="93"/>
      <c r="L10194" s="93"/>
      <c r="N10194" s="93"/>
      <c r="P10194" s="93"/>
    </row>
    <row r="10195" spans="2:16">
      <c r="B10195" s="93"/>
      <c r="C10195" s="93"/>
      <c r="D10195" s="93"/>
      <c r="F10195" s="93"/>
      <c r="H10195" s="93"/>
      <c r="J10195" s="93"/>
      <c r="L10195" s="93"/>
      <c r="N10195" s="93"/>
      <c r="P10195" s="93"/>
    </row>
    <row r="10196" spans="2:16">
      <c r="B10196" s="93"/>
      <c r="C10196" s="93"/>
      <c r="D10196" s="93"/>
      <c r="F10196" s="93"/>
      <c r="H10196" s="93"/>
      <c r="J10196" s="93"/>
      <c r="L10196" s="93"/>
      <c r="N10196" s="93"/>
      <c r="P10196" s="93"/>
    </row>
    <row r="10197" spans="2:16">
      <c r="B10197" s="93"/>
      <c r="C10197" s="93"/>
      <c r="D10197" s="93"/>
      <c r="F10197" s="93"/>
      <c r="H10197" s="93"/>
      <c r="J10197" s="93"/>
      <c r="L10197" s="93"/>
      <c r="N10197" s="93"/>
      <c r="P10197" s="93"/>
    </row>
    <row r="10198" spans="2:16">
      <c r="B10198" s="93"/>
      <c r="C10198" s="93"/>
      <c r="D10198" s="93"/>
      <c r="F10198" s="93"/>
      <c r="H10198" s="93"/>
      <c r="J10198" s="93"/>
      <c r="L10198" s="93"/>
      <c r="N10198" s="93"/>
      <c r="P10198" s="93"/>
    </row>
    <row r="10199" spans="2:16">
      <c r="B10199" s="93"/>
      <c r="C10199" s="93"/>
      <c r="D10199" s="93"/>
      <c r="F10199" s="93"/>
      <c r="H10199" s="93"/>
      <c r="J10199" s="93"/>
      <c r="L10199" s="93"/>
      <c r="N10199" s="93"/>
      <c r="P10199" s="93"/>
    </row>
    <row r="10200" spans="2:16">
      <c r="B10200" s="93"/>
      <c r="C10200" s="93"/>
      <c r="D10200" s="93"/>
      <c r="F10200" s="93"/>
      <c r="H10200" s="93"/>
      <c r="J10200" s="93"/>
      <c r="L10200" s="93"/>
      <c r="N10200" s="93"/>
      <c r="P10200" s="93"/>
    </row>
    <row r="10201" spans="2:16">
      <c r="B10201" s="93"/>
      <c r="C10201" s="93"/>
      <c r="D10201" s="93"/>
      <c r="F10201" s="93"/>
      <c r="H10201" s="93"/>
      <c r="J10201" s="93"/>
      <c r="L10201" s="93"/>
      <c r="N10201" s="93"/>
      <c r="P10201" s="93"/>
    </row>
    <row r="10202" spans="2:16">
      <c r="B10202" s="93"/>
      <c r="C10202" s="93"/>
      <c r="D10202" s="93"/>
      <c r="F10202" s="93"/>
      <c r="H10202" s="93"/>
      <c r="J10202" s="93"/>
      <c r="L10202" s="93"/>
      <c r="N10202" s="93"/>
      <c r="P10202" s="93"/>
    </row>
    <row r="10203" spans="2:16">
      <c r="B10203" s="93"/>
      <c r="C10203" s="93"/>
      <c r="D10203" s="93"/>
      <c r="F10203" s="93"/>
      <c r="H10203" s="93"/>
      <c r="J10203" s="93"/>
      <c r="L10203" s="93"/>
      <c r="N10203" s="93"/>
      <c r="P10203" s="93"/>
    </row>
    <row r="10204" spans="2:16">
      <c r="B10204" s="93"/>
      <c r="C10204" s="93"/>
      <c r="D10204" s="93"/>
      <c r="F10204" s="93"/>
      <c r="H10204" s="93"/>
      <c r="J10204" s="93"/>
      <c r="L10204" s="93"/>
      <c r="N10204" s="93"/>
      <c r="P10204" s="93"/>
    </row>
    <row r="10205" spans="2:16">
      <c r="B10205" s="93"/>
      <c r="C10205" s="93"/>
      <c r="D10205" s="93"/>
      <c r="F10205" s="93"/>
      <c r="H10205" s="93"/>
      <c r="J10205" s="93"/>
      <c r="L10205" s="93"/>
      <c r="N10205" s="93"/>
      <c r="P10205" s="93"/>
    </row>
    <row r="10206" spans="2:16">
      <c r="B10206" s="93"/>
      <c r="C10206" s="93"/>
      <c r="D10206" s="93"/>
      <c r="F10206" s="93"/>
      <c r="H10206" s="93"/>
      <c r="J10206" s="93"/>
      <c r="L10206" s="93"/>
      <c r="N10206" s="93"/>
      <c r="P10206" s="93"/>
    </row>
    <row r="10207" spans="2:16">
      <c r="B10207" s="93"/>
      <c r="C10207" s="93"/>
      <c r="D10207" s="93"/>
      <c r="F10207" s="93"/>
      <c r="H10207" s="93"/>
      <c r="J10207" s="93"/>
      <c r="L10207" s="93"/>
      <c r="N10207" s="93"/>
      <c r="P10207" s="93"/>
    </row>
    <row r="10208" spans="2:16">
      <c r="B10208" s="93"/>
      <c r="C10208" s="93"/>
      <c r="D10208" s="93"/>
      <c r="F10208" s="93"/>
      <c r="H10208" s="93"/>
      <c r="J10208" s="93"/>
      <c r="L10208" s="93"/>
      <c r="N10208" s="93"/>
      <c r="P10208" s="93"/>
    </row>
    <row r="10209" spans="2:16">
      <c r="B10209" s="93"/>
      <c r="C10209" s="93"/>
      <c r="D10209" s="93"/>
      <c r="F10209" s="93"/>
      <c r="H10209" s="93"/>
      <c r="J10209" s="93"/>
      <c r="L10209" s="93"/>
      <c r="N10209" s="93"/>
      <c r="P10209" s="93"/>
    </row>
    <row r="10210" spans="2:16">
      <c r="B10210" s="93"/>
      <c r="C10210" s="93"/>
      <c r="D10210" s="93"/>
      <c r="F10210" s="93"/>
      <c r="H10210" s="93"/>
      <c r="J10210" s="93"/>
      <c r="L10210" s="93"/>
      <c r="N10210" s="93"/>
      <c r="P10210" s="93"/>
    </row>
    <row r="10211" spans="2:16">
      <c r="B10211" s="93"/>
      <c r="C10211" s="93"/>
      <c r="D10211" s="93"/>
      <c r="F10211" s="93"/>
      <c r="H10211" s="93"/>
      <c r="J10211" s="93"/>
      <c r="L10211" s="93"/>
      <c r="N10211" s="93"/>
      <c r="P10211" s="93"/>
    </row>
    <row r="10212" spans="2:16">
      <c r="B10212" s="93"/>
      <c r="C10212" s="93"/>
      <c r="D10212" s="93"/>
      <c r="F10212" s="93"/>
      <c r="H10212" s="93"/>
      <c r="J10212" s="93"/>
      <c r="L10212" s="93"/>
      <c r="N10212" s="93"/>
      <c r="P10212" s="93"/>
    </row>
    <row r="10213" spans="2:16">
      <c r="B10213" s="93"/>
      <c r="C10213" s="93"/>
      <c r="D10213" s="93"/>
      <c r="F10213" s="93"/>
      <c r="H10213" s="93"/>
      <c r="J10213" s="93"/>
      <c r="L10213" s="93"/>
      <c r="N10213" s="93"/>
      <c r="P10213" s="93"/>
    </row>
    <row r="10214" spans="2:16">
      <c r="B10214" s="93"/>
      <c r="C10214" s="93"/>
      <c r="D10214" s="93"/>
      <c r="F10214" s="93"/>
      <c r="H10214" s="93"/>
      <c r="J10214" s="93"/>
      <c r="L10214" s="93"/>
      <c r="N10214" s="93"/>
      <c r="P10214" s="93"/>
    </row>
    <row r="10215" spans="2:16">
      <c r="B10215" s="93"/>
      <c r="C10215" s="93"/>
      <c r="D10215" s="93"/>
      <c r="F10215" s="93"/>
      <c r="H10215" s="93"/>
      <c r="J10215" s="93"/>
      <c r="L10215" s="93"/>
      <c r="N10215" s="93"/>
      <c r="P10215" s="93"/>
    </row>
    <row r="10216" spans="2:16">
      <c r="B10216" s="93"/>
      <c r="C10216" s="93"/>
      <c r="D10216" s="93"/>
      <c r="F10216" s="93"/>
      <c r="H10216" s="93"/>
      <c r="J10216" s="93"/>
      <c r="L10216" s="93"/>
      <c r="N10216" s="93"/>
      <c r="P10216" s="93"/>
    </row>
    <row r="10217" spans="2:16">
      <c r="B10217" s="93"/>
      <c r="C10217" s="93"/>
      <c r="D10217" s="93"/>
      <c r="F10217" s="93"/>
      <c r="H10217" s="93"/>
      <c r="J10217" s="93"/>
      <c r="L10217" s="93"/>
      <c r="N10217" s="93"/>
      <c r="P10217" s="93"/>
    </row>
    <row r="10218" spans="2:16">
      <c r="B10218" s="93"/>
      <c r="C10218" s="93"/>
      <c r="D10218" s="93"/>
      <c r="F10218" s="93"/>
      <c r="H10218" s="93"/>
      <c r="J10218" s="93"/>
      <c r="L10218" s="93"/>
      <c r="N10218" s="93"/>
      <c r="P10218" s="93"/>
    </row>
    <row r="10219" spans="2:16">
      <c r="B10219" s="93"/>
      <c r="C10219" s="93"/>
      <c r="D10219" s="93"/>
      <c r="F10219" s="93"/>
      <c r="H10219" s="93"/>
      <c r="J10219" s="93"/>
      <c r="L10219" s="93"/>
      <c r="N10219" s="93"/>
      <c r="P10219" s="93"/>
    </row>
    <row r="10220" spans="2:16">
      <c r="B10220" s="93"/>
      <c r="C10220" s="93"/>
      <c r="D10220" s="93"/>
      <c r="F10220" s="93"/>
      <c r="H10220" s="93"/>
      <c r="J10220" s="93"/>
      <c r="L10220" s="93"/>
      <c r="N10220" s="93"/>
      <c r="P10220" s="93"/>
    </row>
    <row r="10221" spans="2:16">
      <c r="B10221" s="93"/>
      <c r="C10221" s="93"/>
      <c r="D10221" s="93"/>
      <c r="F10221" s="93"/>
      <c r="H10221" s="93"/>
      <c r="J10221" s="93"/>
      <c r="L10221" s="93"/>
      <c r="N10221" s="93"/>
      <c r="P10221" s="93"/>
    </row>
    <row r="10222" spans="2:16">
      <c r="B10222" s="93"/>
      <c r="C10222" s="93"/>
      <c r="D10222" s="93"/>
      <c r="F10222" s="93"/>
      <c r="H10222" s="93"/>
      <c r="J10222" s="93"/>
      <c r="L10222" s="93"/>
      <c r="N10222" s="93"/>
      <c r="P10222" s="93"/>
    </row>
    <row r="10223" spans="2:16">
      <c r="B10223" s="93"/>
      <c r="C10223" s="93"/>
      <c r="D10223" s="93"/>
      <c r="F10223" s="93"/>
      <c r="H10223" s="93"/>
      <c r="J10223" s="93"/>
      <c r="L10223" s="93"/>
      <c r="N10223" s="93"/>
      <c r="P10223" s="93"/>
    </row>
    <row r="10224" spans="2:16">
      <c r="B10224" s="93"/>
      <c r="C10224" s="93"/>
      <c r="D10224" s="93"/>
      <c r="F10224" s="93"/>
      <c r="H10224" s="93"/>
      <c r="J10224" s="93"/>
      <c r="L10224" s="93"/>
      <c r="N10224" s="93"/>
      <c r="P10224" s="93"/>
    </row>
    <row r="10225" spans="2:16">
      <c r="B10225" s="93"/>
      <c r="C10225" s="93"/>
      <c r="D10225" s="93"/>
      <c r="F10225" s="93"/>
      <c r="H10225" s="93"/>
      <c r="J10225" s="93"/>
      <c r="L10225" s="93"/>
      <c r="N10225" s="93"/>
      <c r="P10225" s="93"/>
    </row>
    <row r="10226" spans="2:16">
      <c r="B10226" s="93"/>
      <c r="C10226" s="93"/>
      <c r="D10226" s="93"/>
      <c r="F10226" s="93"/>
      <c r="H10226" s="93"/>
      <c r="J10226" s="93"/>
      <c r="L10226" s="93"/>
      <c r="N10226" s="93"/>
      <c r="P10226" s="93"/>
    </row>
    <row r="10227" spans="2:16">
      <c r="B10227" s="93"/>
      <c r="C10227" s="93"/>
      <c r="D10227" s="93"/>
      <c r="F10227" s="93"/>
      <c r="H10227" s="93"/>
      <c r="J10227" s="93"/>
      <c r="L10227" s="93"/>
      <c r="N10227" s="93"/>
      <c r="P10227" s="93"/>
    </row>
    <row r="10228" spans="2:16">
      <c r="B10228" s="93"/>
      <c r="C10228" s="93"/>
      <c r="D10228" s="93"/>
      <c r="F10228" s="93"/>
      <c r="H10228" s="93"/>
      <c r="J10228" s="93"/>
      <c r="L10228" s="93"/>
      <c r="N10228" s="93"/>
      <c r="P10228" s="93"/>
    </row>
    <row r="10229" spans="2:16">
      <c r="B10229" s="93"/>
      <c r="C10229" s="93"/>
      <c r="D10229" s="93"/>
      <c r="F10229" s="93"/>
      <c r="H10229" s="93"/>
      <c r="J10229" s="93"/>
      <c r="L10229" s="93"/>
      <c r="N10229" s="93"/>
      <c r="P10229" s="93"/>
    </row>
    <row r="10230" spans="2:16">
      <c r="B10230" s="93"/>
      <c r="C10230" s="93"/>
      <c r="D10230" s="93"/>
      <c r="F10230" s="93"/>
      <c r="H10230" s="93"/>
      <c r="J10230" s="93"/>
      <c r="L10230" s="93"/>
      <c r="N10230" s="93"/>
      <c r="P10230" s="93"/>
    </row>
    <row r="10231" spans="2:16">
      <c r="B10231" s="93"/>
      <c r="C10231" s="93"/>
      <c r="D10231" s="93"/>
      <c r="F10231" s="93"/>
      <c r="H10231" s="93"/>
      <c r="J10231" s="93"/>
      <c r="L10231" s="93"/>
      <c r="N10231" s="93"/>
      <c r="P10231" s="93"/>
    </row>
    <row r="10232" spans="2:16">
      <c r="B10232" s="93"/>
      <c r="C10232" s="93"/>
      <c r="D10232" s="93"/>
      <c r="F10232" s="93"/>
      <c r="H10232" s="93"/>
      <c r="J10232" s="93"/>
      <c r="L10232" s="93"/>
      <c r="N10232" s="93"/>
      <c r="P10232" s="93"/>
    </row>
    <row r="10233" spans="2:16">
      <c r="B10233" s="93"/>
      <c r="C10233" s="93"/>
      <c r="D10233" s="93"/>
      <c r="F10233" s="93"/>
      <c r="H10233" s="93"/>
      <c r="J10233" s="93"/>
      <c r="L10233" s="93"/>
      <c r="N10233" s="93"/>
      <c r="P10233" s="93"/>
    </row>
    <row r="10234" spans="2:16">
      <c r="B10234" s="93"/>
      <c r="C10234" s="93"/>
      <c r="D10234" s="93"/>
      <c r="F10234" s="93"/>
      <c r="H10234" s="93"/>
      <c r="J10234" s="93"/>
      <c r="L10234" s="93"/>
      <c r="N10234" s="93"/>
      <c r="P10234" s="93"/>
    </row>
    <row r="10235" spans="2:16">
      <c r="B10235" s="93"/>
      <c r="C10235" s="93"/>
      <c r="D10235" s="93"/>
      <c r="F10235" s="93"/>
      <c r="H10235" s="93"/>
      <c r="J10235" s="93"/>
      <c r="L10235" s="93"/>
      <c r="N10235" s="93"/>
      <c r="P10235" s="93"/>
    </row>
    <row r="10236" spans="2:16">
      <c r="B10236" s="93"/>
      <c r="C10236" s="93"/>
      <c r="D10236" s="93"/>
      <c r="F10236" s="93"/>
      <c r="H10236" s="93"/>
      <c r="J10236" s="93"/>
      <c r="L10236" s="93"/>
      <c r="N10236" s="93"/>
      <c r="P10236" s="93"/>
    </row>
    <row r="10237" spans="2:16">
      <c r="B10237" s="93"/>
      <c r="C10237" s="93"/>
      <c r="D10237" s="93"/>
      <c r="F10237" s="93"/>
      <c r="H10237" s="93"/>
      <c r="J10237" s="93"/>
      <c r="L10237" s="93"/>
      <c r="N10237" s="93"/>
      <c r="P10237" s="93"/>
    </row>
    <row r="10238" spans="2:16">
      <c r="B10238" s="93"/>
      <c r="C10238" s="93"/>
      <c r="D10238" s="93"/>
      <c r="F10238" s="93"/>
      <c r="H10238" s="93"/>
      <c r="J10238" s="93"/>
      <c r="L10238" s="93"/>
      <c r="N10238" s="93"/>
      <c r="P10238" s="93"/>
    </row>
    <row r="10239" spans="2:16">
      <c r="B10239" s="93"/>
      <c r="C10239" s="93"/>
      <c r="D10239" s="93"/>
      <c r="F10239" s="93"/>
      <c r="H10239" s="93"/>
      <c r="J10239" s="93"/>
      <c r="L10239" s="93"/>
      <c r="N10239" s="93"/>
      <c r="P10239" s="93"/>
    </row>
    <row r="10240" spans="2:16">
      <c r="B10240" s="93"/>
      <c r="C10240" s="93"/>
      <c r="D10240" s="93"/>
      <c r="F10240" s="93"/>
      <c r="H10240" s="93"/>
      <c r="J10240" s="93"/>
      <c r="L10240" s="93"/>
      <c r="N10240" s="93"/>
      <c r="P10240" s="93"/>
    </row>
    <row r="10241" spans="2:16">
      <c r="B10241" s="93"/>
      <c r="C10241" s="93"/>
      <c r="D10241" s="93"/>
      <c r="F10241" s="93"/>
      <c r="H10241" s="93"/>
      <c r="J10241" s="93"/>
      <c r="L10241" s="93"/>
      <c r="N10241" s="93"/>
      <c r="P10241" s="93"/>
    </row>
    <row r="10242" spans="2:16">
      <c r="B10242" s="93"/>
      <c r="C10242" s="93"/>
      <c r="D10242" s="93"/>
      <c r="F10242" s="93"/>
      <c r="H10242" s="93"/>
      <c r="J10242" s="93"/>
      <c r="L10242" s="93"/>
      <c r="N10242" s="93"/>
      <c r="P10242" s="93"/>
    </row>
    <row r="10243" spans="2:16">
      <c r="B10243" s="93"/>
      <c r="C10243" s="93"/>
      <c r="D10243" s="93"/>
      <c r="F10243" s="93"/>
      <c r="H10243" s="93"/>
      <c r="J10243" s="93"/>
      <c r="L10243" s="93"/>
      <c r="N10243" s="93"/>
      <c r="P10243" s="93"/>
    </row>
    <row r="10244" spans="2:16">
      <c r="B10244" s="93"/>
      <c r="C10244" s="93"/>
      <c r="D10244" s="93"/>
      <c r="F10244" s="93"/>
      <c r="H10244" s="93"/>
      <c r="J10244" s="93"/>
      <c r="L10244" s="93"/>
      <c r="N10244" s="93"/>
      <c r="P10244" s="93"/>
    </row>
    <row r="10245" spans="2:16">
      <c r="B10245" s="93"/>
      <c r="C10245" s="93"/>
      <c r="D10245" s="93"/>
      <c r="F10245" s="93"/>
      <c r="H10245" s="93"/>
      <c r="J10245" s="93"/>
      <c r="L10245" s="93"/>
      <c r="N10245" s="93"/>
      <c r="P10245" s="93"/>
    </row>
    <row r="10246" spans="2:16">
      <c r="B10246" s="93"/>
      <c r="C10246" s="93"/>
      <c r="D10246" s="93"/>
      <c r="F10246" s="93"/>
      <c r="H10246" s="93"/>
      <c r="J10246" s="93"/>
      <c r="L10246" s="93"/>
      <c r="N10246" s="93"/>
      <c r="P10246" s="93"/>
    </row>
    <row r="10247" spans="2:16">
      <c r="B10247" s="93"/>
      <c r="C10247" s="93"/>
      <c r="D10247" s="93"/>
      <c r="F10247" s="93"/>
      <c r="H10247" s="93"/>
      <c r="J10247" s="93"/>
      <c r="L10247" s="93"/>
      <c r="N10247" s="93"/>
      <c r="P10247" s="93"/>
    </row>
    <row r="10248" spans="2:16">
      <c r="B10248" s="93"/>
      <c r="C10248" s="93"/>
      <c r="D10248" s="93"/>
      <c r="F10248" s="93"/>
      <c r="H10248" s="93"/>
      <c r="J10248" s="93"/>
      <c r="L10248" s="93"/>
      <c r="N10248" s="93"/>
      <c r="P10248" s="93"/>
    </row>
    <row r="10249" spans="2:16">
      <c r="B10249" s="93"/>
      <c r="C10249" s="93"/>
      <c r="D10249" s="93"/>
      <c r="F10249" s="93"/>
      <c r="H10249" s="93"/>
      <c r="J10249" s="93"/>
      <c r="L10249" s="93"/>
      <c r="N10249" s="93"/>
      <c r="P10249" s="93"/>
    </row>
    <row r="10250" spans="2:16">
      <c r="B10250" s="93"/>
      <c r="C10250" s="93"/>
      <c r="D10250" s="93"/>
      <c r="F10250" s="93"/>
      <c r="H10250" s="93"/>
      <c r="J10250" s="93"/>
      <c r="L10250" s="93"/>
      <c r="N10250" s="93"/>
      <c r="P10250" s="93"/>
    </row>
    <row r="10251" spans="2:16">
      <c r="B10251" s="93"/>
      <c r="C10251" s="93"/>
      <c r="D10251" s="93"/>
      <c r="F10251" s="93"/>
      <c r="H10251" s="93"/>
      <c r="J10251" s="93"/>
      <c r="L10251" s="93"/>
      <c r="N10251" s="93"/>
      <c r="P10251" s="93"/>
    </row>
    <row r="10252" spans="2:16">
      <c r="B10252" s="93"/>
      <c r="C10252" s="93"/>
      <c r="D10252" s="93"/>
      <c r="F10252" s="93"/>
      <c r="H10252" s="93"/>
      <c r="J10252" s="93"/>
      <c r="L10252" s="93"/>
      <c r="N10252" s="93"/>
      <c r="P10252" s="93"/>
    </row>
    <row r="10253" spans="2:16">
      <c r="B10253" s="93"/>
      <c r="C10253" s="93"/>
      <c r="D10253" s="93"/>
      <c r="F10253" s="93"/>
      <c r="H10253" s="93"/>
      <c r="J10253" s="93"/>
      <c r="L10253" s="93"/>
      <c r="N10253" s="93"/>
      <c r="P10253" s="93"/>
    </row>
    <row r="10254" spans="2:16">
      <c r="B10254" s="93"/>
      <c r="C10254" s="93"/>
      <c r="D10254" s="93"/>
      <c r="F10254" s="93"/>
      <c r="H10254" s="93"/>
      <c r="J10254" s="93"/>
      <c r="L10254" s="93"/>
      <c r="N10254" s="93"/>
      <c r="P10254" s="93"/>
    </row>
    <row r="10255" spans="2:16">
      <c r="B10255" s="93"/>
      <c r="C10255" s="93"/>
      <c r="D10255" s="93"/>
      <c r="F10255" s="93"/>
      <c r="H10255" s="93"/>
      <c r="J10255" s="93"/>
      <c r="L10255" s="93"/>
      <c r="N10255" s="93"/>
      <c r="P10255" s="93"/>
    </row>
    <row r="10256" spans="2:16">
      <c r="B10256" s="93"/>
      <c r="C10256" s="93"/>
      <c r="D10256" s="93"/>
      <c r="F10256" s="93"/>
      <c r="H10256" s="93"/>
      <c r="J10256" s="93"/>
      <c r="L10256" s="93"/>
      <c r="N10256" s="93"/>
      <c r="P10256" s="93"/>
    </row>
    <row r="10257" spans="2:16">
      <c r="B10257" s="93"/>
      <c r="C10257" s="93"/>
      <c r="D10257" s="93"/>
      <c r="F10257" s="93"/>
      <c r="H10257" s="93"/>
      <c r="J10257" s="93"/>
      <c r="L10257" s="93"/>
      <c r="N10257" s="93"/>
      <c r="P10257" s="93"/>
    </row>
    <row r="10258" spans="2:16">
      <c r="B10258" s="93"/>
      <c r="C10258" s="93"/>
      <c r="D10258" s="93"/>
      <c r="F10258" s="93"/>
      <c r="H10258" s="93"/>
      <c r="J10258" s="93"/>
      <c r="L10258" s="93"/>
      <c r="N10258" s="93"/>
      <c r="P10258" s="93"/>
    </row>
    <row r="10259" spans="2:16">
      <c r="B10259" s="93"/>
      <c r="C10259" s="93"/>
      <c r="D10259" s="93"/>
      <c r="F10259" s="93"/>
      <c r="H10259" s="93"/>
      <c r="J10259" s="93"/>
      <c r="L10259" s="93"/>
      <c r="N10259" s="93"/>
      <c r="P10259" s="93"/>
    </row>
    <row r="10260" spans="2:16">
      <c r="B10260" s="93"/>
      <c r="C10260" s="93"/>
      <c r="D10260" s="93"/>
      <c r="F10260" s="93"/>
      <c r="H10260" s="93"/>
      <c r="J10260" s="93"/>
      <c r="L10260" s="93"/>
      <c r="N10260" s="93"/>
      <c r="P10260" s="93"/>
    </row>
    <row r="10261" spans="2:16">
      <c r="B10261" s="93"/>
      <c r="C10261" s="93"/>
      <c r="D10261" s="93"/>
      <c r="F10261" s="93"/>
      <c r="H10261" s="93"/>
      <c r="J10261" s="93"/>
      <c r="L10261" s="93"/>
      <c r="N10261" s="93"/>
      <c r="P10261" s="93"/>
    </row>
    <row r="10262" spans="2:16">
      <c r="B10262" s="93"/>
      <c r="C10262" s="93"/>
      <c r="D10262" s="93"/>
      <c r="F10262" s="93"/>
      <c r="H10262" s="93"/>
      <c r="J10262" s="93"/>
      <c r="L10262" s="93"/>
      <c r="N10262" s="93"/>
      <c r="P10262" s="93"/>
    </row>
    <row r="10263" spans="2:16">
      <c r="B10263" s="93"/>
      <c r="C10263" s="93"/>
      <c r="D10263" s="93"/>
      <c r="F10263" s="93"/>
      <c r="H10263" s="93"/>
      <c r="J10263" s="93"/>
      <c r="L10263" s="93"/>
      <c r="N10263" s="93"/>
      <c r="P10263" s="93"/>
    </row>
    <row r="10264" spans="2:16">
      <c r="B10264" s="93"/>
      <c r="C10264" s="93"/>
      <c r="D10264" s="93"/>
      <c r="F10264" s="93"/>
      <c r="H10264" s="93"/>
      <c r="J10264" s="93"/>
      <c r="L10264" s="93"/>
      <c r="N10264" s="93"/>
      <c r="P10264" s="93"/>
    </row>
    <row r="10265" spans="2:16">
      <c r="B10265" s="93"/>
      <c r="C10265" s="93"/>
      <c r="D10265" s="93"/>
      <c r="F10265" s="93"/>
      <c r="H10265" s="93"/>
      <c r="J10265" s="93"/>
      <c r="L10265" s="93"/>
      <c r="N10265" s="93"/>
      <c r="P10265" s="93"/>
    </row>
    <row r="10266" spans="2:16">
      <c r="B10266" s="93"/>
      <c r="C10266" s="93"/>
      <c r="D10266" s="93"/>
      <c r="F10266" s="93"/>
      <c r="H10266" s="93"/>
      <c r="J10266" s="93"/>
      <c r="L10266" s="93"/>
      <c r="N10266" s="93"/>
      <c r="P10266" s="93"/>
    </row>
    <row r="10267" spans="2:16">
      <c r="B10267" s="93"/>
      <c r="C10267" s="93"/>
      <c r="D10267" s="93"/>
      <c r="F10267" s="93"/>
      <c r="H10267" s="93"/>
      <c r="J10267" s="93"/>
      <c r="L10267" s="93"/>
      <c r="N10267" s="93"/>
      <c r="P10267" s="93"/>
    </row>
    <row r="10268" spans="2:16">
      <c r="B10268" s="93"/>
      <c r="C10268" s="93"/>
      <c r="D10268" s="93"/>
      <c r="F10268" s="93"/>
      <c r="H10268" s="93"/>
      <c r="J10268" s="93"/>
      <c r="L10268" s="93"/>
      <c r="N10268" s="93"/>
      <c r="P10268" s="93"/>
    </row>
    <row r="10269" spans="2:16">
      <c r="B10269" s="93"/>
      <c r="C10269" s="93"/>
      <c r="D10269" s="93"/>
      <c r="F10269" s="93"/>
      <c r="H10269" s="93"/>
      <c r="J10269" s="93"/>
      <c r="L10269" s="93"/>
      <c r="N10269" s="93"/>
      <c r="P10269" s="93"/>
    </row>
    <row r="10270" spans="2:16">
      <c r="B10270" s="93"/>
      <c r="C10270" s="93"/>
      <c r="D10270" s="93"/>
      <c r="F10270" s="93"/>
      <c r="H10270" s="93"/>
      <c r="J10270" s="93"/>
      <c r="L10270" s="93"/>
      <c r="N10270" s="93"/>
      <c r="P10270" s="93"/>
    </row>
    <row r="10271" spans="2:16">
      <c r="B10271" s="93"/>
      <c r="C10271" s="93"/>
      <c r="D10271" s="93"/>
      <c r="F10271" s="93"/>
      <c r="H10271" s="93"/>
      <c r="J10271" s="93"/>
      <c r="L10271" s="93"/>
      <c r="N10271" s="93"/>
      <c r="P10271" s="93"/>
    </row>
    <row r="10272" spans="2:16">
      <c r="B10272" s="93"/>
      <c r="C10272" s="93"/>
      <c r="D10272" s="93"/>
      <c r="F10272" s="93"/>
      <c r="H10272" s="93"/>
      <c r="J10272" s="93"/>
      <c r="L10272" s="93"/>
      <c r="N10272" s="93"/>
      <c r="P10272" s="93"/>
    </row>
    <row r="10273" spans="2:16">
      <c r="B10273" s="93"/>
      <c r="C10273" s="93"/>
      <c r="D10273" s="93"/>
      <c r="F10273" s="93"/>
      <c r="H10273" s="93"/>
      <c r="J10273" s="93"/>
      <c r="L10273" s="93"/>
      <c r="N10273" s="93"/>
      <c r="P10273" s="93"/>
    </row>
    <row r="10274" spans="2:16">
      <c r="B10274" s="93"/>
      <c r="C10274" s="93"/>
      <c r="D10274" s="93"/>
      <c r="F10274" s="93"/>
      <c r="H10274" s="93"/>
      <c r="J10274" s="93"/>
      <c r="L10274" s="93"/>
      <c r="N10274" s="93"/>
      <c r="P10274" s="93"/>
    </row>
    <row r="10275" spans="2:16">
      <c r="B10275" s="93"/>
      <c r="C10275" s="93"/>
      <c r="D10275" s="93"/>
      <c r="F10275" s="93"/>
      <c r="H10275" s="93"/>
      <c r="J10275" s="93"/>
      <c r="L10275" s="93"/>
      <c r="N10275" s="93"/>
      <c r="P10275" s="93"/>
    </row>
    <row r="10276" spans="2:16">
      <c r="B10276" s="93"/>
      <c r="C10276" s="93"/>
      <c r="D10276" s="93"/>
      <c r="F10276" s="93"/>
      <c r="H10276" s="93"/>
      <c r="J10276" s="93"/>
      <c r="L10276" s="93"/>
      <c r="N10276" s="93"/>
      <c r="P10276" s="93"/>
    </row>
    <row r="10277" spans="2:16">
      <c r="B10277" s="93"/>
      <c r="C10277" s="93"/>
      <c r="D10277" s="93"/>
      <c r="F10277" s="93"/>
      <c r="H10277" s="93"/>
      <c r="J10277" s="93"/>
      <c r="L10277" s="93"/>
      <c r="N10277" s="93"/>
      <c r="P10277" s="93"/>
    </row>
    <row r="10278" spans="2:16">
      <c r="B10278" s="93"/>
      <c r="C10278" s="93"/>
      <c r="D10278" s="93"/>
      <c r="F10278" s="93"/>
      <c r="H10278" s="93"/>
      <c r="J10278" s="93"/>
      <c r="L10278" s="93"/>
      <c r="N10278" s="93"/>
      <c r="P10278" s="93"/>
    </row>
    <row r="10279" spans="2:16">
      <c r="B10279" s="93"/>
      <c r="C10279" s="93"/>
      <c r="D10279" s="93"/>
      <c r="F10279" s="93"/>
      <c r="H10279" s="93"/>
      <c r="J10279" s="93"/>
      <c r="L10279" s="93"/>
      <c r="N10279" s="93"/>
      <c r="P10279" s="93"/>
    </row>
    <row r="10280" spans="2:16">
      <c r="B10280" s="93"/>
      <c r="C10280" s="93"/>
      <c r="D10280" s="93"/>
      <c r="F10280" s="93"/>
      <c r="H10280" s="93"/>
      <c r="J10280" s="93"/>
      <c r="L10280" s="93"/>
      <c r="N10280" s="93"/>
      <c r="P10280" s="93"/>
    </row>
    <row r="10281" spans="2:16">
      <c r="B10281" s="93"/>
      <c r="C10281" s="93"/>
      <c r="D10281" s="93"/>
      <c r="F10281" s="93"/>
      <c r="H10281" s="93"/>
      <c r="J10281" s="93"/>
      <c r="L10281" s="93"/>
      <c r="N10281" s="93"/>
      <c r="P10281" s="93"/>
    </row>
    <row r="10282" spans="2:16">
      <c r="B10282" s="93"/>
      <c r="C10282" s="93"/>
      <c r="D10282" s="93"/>
      <c r="F10282" s="93"/>
      <c r="H10282" s="93"/>
      <c r="J10282" s="93"/>
      <c r="L10282" s="93"/>
      <c r="N10282" s="93"/>
      <c r="P10282" s="93"/>
    </row>
    <row r="10283" spans="2:16">
      <c r="B10283" s="93"/>
      <c r="C10283" s="93"/>
      <c r="D10283" s="93"/>
      <c r="F10283" s="93"/>
      <c r="H10283" s="93"/>
      <c r="J10283" s="93"/>
      <c r="L10283" s="93"/>
      <c r="N10283" s="93"/>
      <c r="P10283" s="93"/>
    </row>
    <row r="10284" spans="2:16">
      <c r="B10284" s="93"/>
      <c r="C10284" s="93"/>
      <c r="D10284" s="93"/>
      <c r="F10284" s="93"/>
      <c r="H10284" s="93"/>
      <c r="J10284" s="93"/>
      <c r="L10284" s="93"/>
      <c r="N10284" s="93"/>
      <c r="P10284" s="93"/>
    </row>
    <row r="10285" spans="2:16">
      <c r="B10285" s="93"/>
      <c r="C10285" s="93"/>
      <c r="D10285" s="93"/>
      <c r="F10285" s="93"/>
      <c r="H10285" s="93"/>
      <c r="J10285" s="93"/>
      <c r="L10285" s="93"/>
      <c r="N10285" s="93"/>
      <c r="P10285" s="93"/>
    </row>
    <row r="10286" spans="2:16">
      <c r="B10286" s="93"/>
      <c r="C10286" s="93"/>
      <c r="D10286" s="93"/>
      <c r="F10286" s="93"/>
      <c r="H10286" s="93"/>
      <c r="J10286" s="93"/>
      <c r="L10286" s="93"/>
      <c r="N10286" s="93"/>
      <c r="P10286" s="93"/>
    </row>
    <row r="10287" spans="2:16">
      <c r="B10287" s="93"/>
      <c r="C10287" s="93"/>
      <c r="D10287" s="93"/>
      <c r="F10287" s="93"/>
      <c r="H10287" s="93"/>
      <c r="J10287" s="93"/>
      <c r="L10287" s="93"/>
      <c r="N10287" s="93"/>
      <c r="P10287" s="93"/>
    </row>
    <row r="10288" spans="2:16">
      <c r="B10288" s="93"/>
      <c r="C10288" s="93"/>
      <c r="D10288" s="93"/>
      <c r="F10288" s="93"/>
      <c r="H10288" s="93"/>
      <c r="J10288" s="93"/>
      <c r="L10288" s="93"/>
      <c r="N10288" s="93"/>
      <c r="P10288" s="93"/>
    </row>
    <row r="10289" spans="2:16">
      <c r="B10289" s="93"/>
      <c r="C10289" s="93"/>
      <c r="D10289" s="93"/>
      <c r="F10289" s="93"/>
      <c r="H10289" s="93"/>
      <c r="J10289" s="93"/>
      <c r="L10289" s="93"/>
      <c r="N10289" s="93"/>
      <c r="P10289" s="93"/>
    </row>
    <row r="10290" spans="2:16">
      <c r="B10290" s="93"/>
      <c r="C10290" s="93"/>
      <c r="D10290" s="93"/>
      <c r="F10290" s="93"/>
      <c r="H10290" s="93"/>
      <c r="J10290" s="93"/>
      <c r="L10290" s="93"/>
      <c r="N10290" s="93"/>
      <c r="P10290" s="93"/>
    </row>
    <row r="10291" spans="2:16">
      <c r="B10291" s="93"/>
      <c r="C10291" s="93"/>
      <c r="D10291" s="93"/>
      <c r="F10291" s="93"/>
      <c r="H10291" s="93"/>
      <c r="J10291" s="93"/>
      <c r="L10291" s="93"/>
      <c r="N10291" s="93"/>
      <c r="P10291" s="93"/>
    </row>
    <row r="10292" spans="2:16">
      <c r="B10292" s="93"/>
      <c r="C10292" s="93"/>
      <c r="D10292" s="93"/>
      <c r="F10292" s="93"/>
      <c r="H10292" s="93"/>
      <c r="J10292" s="93"/>
      <c r="L10292" s="93"/>
      <c r="N10292" s="93"/>
      <c r="P10292" s="93"/>
    </row>
    <row r="10293" spans="2:16">
      <c r="B10293" s="93"/>
      <c r="C10293" s="93"/>
      <c r="D10293" s="93"/>
      <c r="F10293" s="93"/>
      <c r="H10293" s="93"/>
      <c r="J10293" s="93"/>
      <c r="L10293" s="93"/>
      <c r="N10293" s="93"/>
      <c r="P10293" s="93"/>
    </row>
    <row r="10294" spans="2:16">
      <c r="B10294" s="93"/>
      <c r="C10294" s="93"/>
      <c r="D10294" s="93"/>
      <c r="F10294" s="93"/>
      <c r="H10294" s="93"/>
      <c r="J10294" s="93"/>
      <c r="L10294" s="93"/>
      <c r="N10294" s="93"/>
      <c r="P10294" s="93"/>
    </row>
    <row r="10295" spans="2:16">
      <c r="B10295" s="93"/>
      <c r="C10295" s="93"/>
      <c r="D10295" s="93"/>
      <c r="F10295" s="93"/>
      <c r="H10295" s="93"/>
      <c r="J10295" s="93"/>
      <c r="L10295" s="93"/>
      <c r="N10295" s="93"/>
      <c r="P10295" s="93"/>
    </row>
    <row r="10296" spans="2:16">
      <c r="B10296" s="93"/>
      <c r="C10296" s="93"/>
      <c r="D10296" s="93"/>
      <c r="F10296" s="93"/>
      <c r="H10296" s="93"/>
      <c r="J10296" s="93"/>
      <c r="L10296" s="93"/>
      <c r="N10296" s="93"/>
      <c r="P10296" s="93"/>
    </row>
    <row r="10297" spans="2:16">
      <c r="B10297" s="93"/>
      <c r="C10297" s="93"/>
      <c r="D10297" s="93"/>
      <c r="F10297" s="93"/>
      <c r="H10297" s="93"/>
      <c r="J10297" s="93"/>
      <c r="L10297" s="93"/>
      <c r="N10297" s="93"/>
      <c r="P10297" s="93"/>
    </row>
    <row r="10298" spans="2:16">
      <c r="B10298" s="93"/>
      <c r="C10298" s="93"/>
      <c r="D10298" s="93"/>
      <c r="F10298" s="93"/>
      <c r="H10298" s="93"/>
      <c r="J10298" s="93"/>
      <c r="L10298" s="93"/>
      <c r="N10298" s="93"/>
      <c r="P10298" s="93"/>
    </row>
    <row r="10299" spans="2:16">
      <c r="B10299" s="93"/>
      <c r="C10299" s="93"/>
      <c r="D10299" s="93"/>
      <c r="F10299" s="93"/>
      <c r="H10299" s="93"/>
      <c r="J10299" s="93"/>
      <c r="L10299" s="93"/>
      <c r="N10299" s="93"/>
      <c r="P10299" s="93"/>
    </row>
    <row r="10300" spans="2:16">
      <c r="B10300" s="93"/>
      <c r="C10300" s="93"/>
      <c r="D10300" s="93"/>
      <c r="F10300" s="93"/>
      <c r="H10300" s="93"/>
      <c r="J10300" s="93"/>
      <c r="L10300" s="93"/>
      <c r="N10300" s="93"/>
      <c r="P10300" s="93"/>
    </row>
    <row r="10301" spans="2:16">
      <c r="B10301" s="93"/>
      <c r="C10301" s="93"/>
      <c r="D10301" s="93"/>
      <c r="F10301" s="93"/>
      <c r="H10301" s="93"/>
      <c r="J10301" s="93"/>
      <c r="L10301" s="93"/>
      <c r="N10301" s="93"/>
      <c r="P10301" s="93"/>
    </row>
    <row r="10302" spans="2:16">
      <c r="B10302" s="93"/>
      <c r="C10302" s="93"/>
      <c r="D10302" s="93"/>
      <c r="F10302" s="93"/>
      <c r="H10302" s="93"/>
      <c r="J10302" s="93"/>
      <c r="L10302" s="93"/>
      <c r="N10302" s="93"/>
      <c r="P10302" s="93"/>
    </row>
    <row r="10303" spans="2:16">
      <c r="B10303" s="93"/>
      <c r="C10303" s="93"/>
      <c r="D10303" s="93"/>
      <c r="F10303" s="93"/>
      <c r="H10303" s="93"/>
      <c r="J10303" s="93"/>
      <c r="L10303" s="93"/>
      <c r="N10303" s="93"/>
      <c r="P10303" s="93"/>
    </row>
    <row r="10304" spans="2:16">
      <c r="B10304" s="93"/>
      <c r="C10304" s="93"/>
      <c r="D10304" s="93"/>
      <c r="F10304" s="93"/>
      <c r="H10304" s="93"/>
      <c r="J10304" s="93"/>
      <c r="L10304" s="93"/>
      <c r="N10304" s="93"/>
      <c r="P10304" s="93"/>
    </row>
    <row r="10305" spans="2:16">
      <c r="B10305" s="93"/>
      <c r="C10305" s="93"/>
      <c r="D10305" s="93"/>
      <c r="F10305" s="93"/>
      <c r="H10305" s="93"/>
      <c r="J10305" s="93"/>
      <c r="L10305" s="93"/>
      <c r="N10305" s="93"/>
      <c r="P10305" s="93"/>
    </row>
    <row r="10306" spans="2:16">
      <c r="B10306" s="93"/>
      <c r="C10306" s="93"/>
      <c r="D10306" s="93"/>
      <c r="F10306" s="93"/>
      <c r="H10306" s="93"/>
      <c r="J10306" s="93"/>
      <c r="L10306" s="93"/>
      <c r="N10306" s="93"/>
      <c r="P10306" s="93"/>
    </row>
    <row r="10307" spans="2:16">
      <c r="B10307" s="93"/>
      <c r="C10307" s="93"/>
      <c r="D10307" s="93"/>
      <c r="F10307" s="93"/>
      <c r="H10307" s="93"/>
      <c r="J10307" s="93"/>
      <c r="L10307" s="93"/>
      <c r="N10307" s="93"/>
      <c r="P10307" s="93"/>
    </row>
    <row r="10308" spans="2:16">
      <c r="B10308" s="93"/>
      <c r="C10308" s="93"/>
      <c r="D10308" s="93"/>
      <c r="F10308" s="93"/>
      <c r="H10308" s="93"/>
      <c r="J10308" s="93"/>
      <c r="L10308" s="93"/>
      <c r="N10308" s="93"/>
      <c r="P10308" s="93"/>
    </row>
    <row r="10309" spans="2:16">
      <c r="B10309" s="93"/>
      <c r="C10309" s="93"/>
      <c r="D10309" s="93"/>
      <c r="F10309" s="93"/>
      <c r="H10309" s="93"/>
      <c r="J10309" s="93"/>
      <c r="L10309" s="93"/>
      <c r="N10309" s="93"/>
      <c r="P10309" s="93"/>
    </row>
    <row r="10310" spans="2:16">
      <c r="B10310" s="93"/>
      <c r="C10310" s="93"/>
      <c r="D10310" s="93"/>
      <c r="F10310" s="93"/>
      <c r="H10310" s="93"/>
      <c r="J10310" s="93"/>
      <c r="L10310" s="93"/>
      <c r="N10310" s="93"/>
      <c r="P10310" s="93"/>
    </row>
    <row r="10311" spans="2:16">
      <c r="B10311" s="93"/>
      <c r="C10311" s="93"/>
      <c r="D10311" s="93"/>
      <c r="F10311" s="93"/>
      <c r="H10311" s="93"/>
      <c r="J10311" s="93"/>
      <c r="L10311" s="93"/>
      <c r="N10311" s="93"/>
      <c r="P10311" s="93"/>
    </row>
    <row r="10312" spans="2:16">
      <c r="B10312" s="93"/>
      <c r="C10312" s="93"/>
      <c r="D10312" s="93"/>
      <c r="F10312" s="93"/>
      <c r="H10312" s="93"/>
      <c r="J10312" s="93"/>
      <c r="L10312" s="93"/>
      <c r="N10312" s="93"/>
      <c r="P10312" s="93"/>
    </row>
    <row r="10313" spans="2:16">
      <c r="B10313" s="93"/>
      <c r="C10313" s="93"/>
      <c r="D10313" s="93"/>
      <c r="F10313" s="93"/>
      <c r="H10313" s="93"/>
      <c r="J10313" s="93"/>
      <c r="L10313" s="93"/>
      <c r="N10313" s="93"/>
      <c r="P10313" s="93"/>
    </row>
    <row r="10314" spans="2:16">
      <c r="B10314" s="93"/>
      <c r="C10314" s="93"/>
      <c r="D10314" s="93"/>
      <c r="F10314" s="93"/>
      <c r="H10314" s="93"/>
      <c r="J10314" s="93"/>
      <c r="L10314" s="93"/>
      <c r="N10314" s="93"/>
      <c r="P10314" s="93"/>
    </row>
    <row r="10315" spans="2:16">
      <c r="B10315" s="93"/>
      <c r="C10315" s="93"/>
      <c r="D10315" s="93"/>
      <c r="F10315" s="93"/>
      <c r="H10315" s="93"/>
      <c r="J10315" s="93"/>
      <c r="L10315" s="93"/>
      <c r="N10315" s="93"/>
      <c r="P10315" s="93"/>
    </row>
    <row r="10316" spans="2:16">
      <c r="B10316" s="93"/>
      <c r="C10316" s="93"/>
      <c r="D10316" s="93"/>
      <c r="F10316" s="93"/>
      <c r="H10316" s="93"/>
      <c r="J10316" s="93"/>
      <c r="L10316" s="93"/>
      <c r="N10316" s="93"/>
      <c r="P10316" s="93"/>
    </row>
    <row r="10317" spans="2:16">
      <c r="B10317" s="93"/>
      <c r="C10317" s="93"/>
      <c r="D10317" s="93"/>
      <c r="F10317" s="93"/>
      <c r="H10317" s="93"/>
      <c r="J10317" s="93"/>
      <c r="L10317" s="93"/>
      <c r="N10317" s="93"/>
      <c r="P10317" s="93"/>
    </row>
    <row r="10318" spans="2:16">
      <c r="B10318" s="93"/>
      <c r="C10318" s="93"/>
      <c r="D10318" s="93"/>
      <c r="F10318" s="93"/>
      <c r="H10318" s="93"/>
      <c r="J10318" s="93"/>
      <c r="L10318" s="93"/>
      <c r="N10318" s="93"/>
      <c r="P10318" s="93"/>
    </row>
    <row r="10319" spans="2:16">
      <c r="B10319" s="93"/>
      <c r="C10319" s="93"/>
      <c r="D10319" s="93"/>
      <c r="F10319" s="93"/>
      <c r="H10319" s="93"/>
      <c r="J10319" s="93"/>
      <c r="L10319" s="93"/>
      <c r="N10319" s="93"/>
      <c r="P10319" s="93"/>
    </row>
    <row r="10320" spans="2:16">
      <c r="B10320" s="93"/>
      <c r="C10320" s="93"/>
      <c r="D10320" s="93"/>
      <c r="F10320" s="93"/>
      <c r="H10320" s="93"/>
      <c r="J10320" s="93"/>
      <c r="L10320" s="93"/>
      <c r="N10320" s="93"/>
      <c r="P10320" s="93"/>
    </row>
    <row r="10321" spans="2:16">
      <c r="B10321" s="93"/>
      <c r="C10321" s="93"/>
      <c r="D10321" s="93"/>
      <c r="F10321" s="93"/>
      <c r="H10321" s="93"/>
      <c r="J10321" s="93"/>
      <c r="L10321" s="93"/>
      <c r="N10321" s="93"/>
      <c r="P10321" s="93"/>
    </row>
    <row r="10322" spans="2:16">
      <c r="B10322" s="93"/>
      <c r="C10322" s="93"/>
      <c r="D10322" s="93"/>
      <c r="F10322" s="93"/>
      <c r="H10322" s="93"/>
      <c r="J10322" s="93"/>
      <c r="L10322" s="93"/>
      <c r="N10322" s="93"/>
      <c r="P10322" s="93"/>
    </row>
    <row r="10323" spans="2:16">
      <c r="B10323" s="93"/>
      <c r="C10323" s="93"/>
      <c r="D10323" s="93"/>
      <c r="F10323" s="93"/>
      <c r="H10323" s="93"/>
      <c r="J10323" s="93"/>
      <c r="L10323" s="93"/>
      <c r="N10323" s="93"/>
      <c r="P10323" s="93"/>
    </row>
    <row r="10324" spans="2:16">
      <c r="B10324" s="93"/>
      <c r="C10324" s="93"/>
      <c r="D10324" s="93"/>
      <c r="F10324" s="93"/>
      <c r="H10324" s="93"/>
      <c r="J10324" s="93"/>
      <c r="L10324" s="93"/>
      <c r="N10324" s="93"/>
      <c r="P10324" s="93"/>
    </row>
    <row r="10325" spans="2:16">
      <c r="B10325" s="93"/>
      <c r="C10325" s="93"/>
      <c r="D10325" s="93"/>
      <c r="F10325" s="93"/>
      <c r="H10325" s="93"/>
      <c r="J10325" s="93"/>
      <c r="L10325" s="93"/>
      <c r="N10325" s="93"/>
      <c r="P10325" s="93"/>
    </row>
    <row r="10326" spans="2:16">
      <c r="B10326" s="93"/>
      <c r="C10326" s="93"/>
      <c r="D10326" s="93"/>
      <c r="F10326" s="93"/>
      <c r="H10326" s="93"/>
      <c r="J10326" s="93"/>
      <c r="L10326" s="93"/>
      <c r="N10326" s="93"/>
      <c r="P10326" s="93"/>
    </row>
    <row r="10327" spans="2:16">
      <c r="B10327" s="93"/>
      <c r="C10327" s="93"/>
      <c r="D10327" s="93"/>
      <c r="F10327" s="93"/>
      <c r="H10327" s="93"/>
      <c r="J10327" s="93"/>
      <c r="L10327" s="93"/>
      <c r="N10327" s="93"/>
      <c r="P10327" s="93"/>
    </row>
    <row r="10328" spans="2:16">
      <c r="B10328" s="93"/>
      <c r="C10328" s="93"/>
      <c r="D10328" s="93"/>
      <c r="F10328" s="93"/>
      <c r="H10328" s="93"/>
      <c r="J10328" s="93"/>
      <c r="L10328" s="93"/>
      <c r="N10328" s="93"/>
      <c r="P10328" s="93"/>
    </row>
    <row r="10329" spans="2:16">
      <c r="B10329" s="93"/>
      <c r="C10329" s="93"/>
      <c r="D10329" s="93"/>
      <c r="F10329" s="93"/>
      <c r="H10329" s="93"/>
      <c r="J10329" s="93"/>
      <c r="L10329" s="93"/>
      <c r="N10329" s="93"/>
      <c r="P10329" s="93"/>
    </row>
    <row r="10330" spans="2:16">
      <c r="B10330" s="93"/>
      <c r="C10330" s="93"/>
      <c r="D10330" s="93"/>
      <c r="F10330" s="93"/>
      <c r="H10330" s="93"/>
      <c r="J10330" s="93"/>
      <c r="L10330" s="93"/>
      <c r="N10330" s="93"/>
      <c r="P10330" s="93"/>
    </row>
    <row r="10331" spans="2:16">
      <c r="B10331" s="93"/>
      <c r="C10331" s="93"/>
      <c r="D10331" s="93"/>
      <c r="F10331" s="93"/>
      <c r="H10331" s="93"/>
      <c r="J10331" s="93"/>
      <c r="L10331" s="93"/>
      <c r="N10331" s="93"/>
      <c r="P10331" s="93"/>
    </row>
    <row r="10332" spans="2:16">
      <c r="B10332" s="93"/>
      <c r="C10332" s="93"/>
      <c r="D10332" s="93"/>
      <c r="F10332" s="93"/>
      <c r="H10332" s="93"/>
      <c r="J10332" s="93"/>
      <c r="L10332" s="93"/>
      <c r="N10332" s="93"/>
      <c r="P10332" s="93"/>
    </row>
    <row r="10333" spans="2:16">
      <c r="B10333" s="93"/>
      <c r="C10333" s="93"/>
      <c r="D10333" s="93"/>
      <c r="F10333" s="93"/>
      <c r="H10333" s="93"/>
      <c r="J10333" s="93"/>
      <c r="L10333" s="93"/>
      <c r="N10333" s="93"/>
      <c r="P10333" s="93"/>
    </row>
    <row r="10334" spans="2:16">
      <c r="B10334" s="93"/>
      <c r="C10334" s="93"/>
      <c r="D10334" s="93"/>
      <c r="F10334" s="93"/>
      <c r="H10334" s="93"/>
      <c r="J10334" s="93"/>
      <c r="L10334" s="93"/>
      <c r="N10334" s="93"/>
      <c r="P10334" s="93"/>
    </row>
    <row r="10335" spans="2:16">
      <c r="B10335" s="93"/>
      <c r="C10335" s="93"/>
      <c r="D10335" s="93"/>
      <c r="F10335" s="93"/>
      <c r="H10335" s="93"/>
      <c r="J10335" s="93"/>
      <c r="L10335" s="93"/>
      <c r="N10335" s="93"/>
      <c r="P10335" s="93"/>
    </row>
    <row r="10336" spans="2:16">
      <c r="B10336" s="93"/>
      <c r="C10336" s="93"/>
      <c r="D10336" s="93"/>
      <c r="F10336" s="93"/>
      <c r="H10336" s="93"/>
      <c r="J10336" s="93"/>
      <c r="L10336" s="93"/>
      <c r="N10336" s="93"/>
      <c r="P10336" s="93"/>
    </row>
    <row r="10337" spans="2:16">
      <c r="B10337" s="93"/>
      <c r="C10337" s="93"/>
      <c r="D10337" s="93"/>
      <c r="F10337" s="93"/>
      <c r="H10337" s="93"/>
      <c r="J10337" s="93"/>
      <c r="L10337" s="93"/>
      <c r="N10337" s="93"/>
      <c r="P10337" s="93"/>
    </row>
    <row r="10338" spans="2:16">
      <c r="B10338" s="93"/>
      <c r="C10338" s="93"/>
      <c r="D10338" s="93"/>
      <c r="F10338" s="93"/>
      <c r="H10338" s="93"/>
      <c r="J10338" s="93"/>
      <c r="L10338" s="93"/>
      <c r="N10338" s="93"/>
      <c r="P10338" s="93"/>
    </row>
    <row r="10339" spans="2:16">
      <c r="B10339" s="93"/>
      <c r="C10339" s="93"/>
      <c r="D10339" s="93"/>
      <c r="F10339" s="93"/>
      <c r="H10339" s="93"/>
      <c r="J10339" s="93"/>
      <c r="L10339" s="93"/>
      <c r="N10339" s="93"/>
      <c r="P10339" s="93"/>
    </row>
    <row r="10340" spans="2:16">
      <c r="B10340" s="93"/>
      <c r="C10340" s="93"/>
      <c r="D10340" s="93"/>
      <c r="F10340" s="93"/>
      <c r="H10340" s="93"/>
      <c r="J10340" s="93"/>
      <c r="L10340" s="93"/>
      <c r="N10340" s="93"/>
      <c r="P10340" s="93"/>
    </row>
    <row r="10341" spans="2:16">
      <c r="B10341" s="93"/>
      <c r="C10341" s="93"/>
      <c r="D10341" s="93"/>
      <c r="F10341" s="93"/>
      <c r="H10341" s="93"/>
      <c r="J10341" s="93"/>
      <c r="L10341" s="93"/>
      <c r="N10341" s="93"/>
      <c r="P10341" s="93"/>
    </row>
    <row r="10342" spans="2:16">
      <c r="B10342" s="93"/>
      <c r="C10342" s="93"/>
      <c r="D10342" s="93"/>
      <c r="F10342" s="93"/>
      <c r="H10342" s="93"/>
      <c r="J10342" s="93"/>
      <c r="L10342" s="93"/>
      <c r="N10342" s="93"/>
      <c r="P10342" s="93"/>
    </row>
    <row r="10343" spans="2:16">
      <c r="B10343" s="93"/>
      <c r="C10343" s="93"/>
      <c r="D10343" s="93"/>
      <c r="F10343" s="93"/>
      <c r="H10343" s="93"/>
      <c r="J10343" s="93"/>
      <c r="L10343" s="93"/>
      <c r="N10343" s="93"/>
      <c r="P10343" s="93"/>
    </row>
    <row r="10344" spans="2:16">
      <c r="B10344" s="93"/>
      <c r="C10344" s="93"/>
      <c r="D10344" s="93"/>
      <c r="F10344" s="93"/>
      <c r="H10344" s="93"/>
      <c r="J10344" s="93"/>
      <c r="L10344" s="93"/>
      <c r="N10344" s="93"/>
      <c r="P10344" s="93"/>
    </row>
    <row r="10345" spans="2:16">
      <c r="B10345" s="93"/>
      <c r="C10345" s="93"/>
      <c r="D10345" s="93"/>
      <c r="F10345" s="93"/>
      <c r="H10345" s="93"/>
      <c r="J10345" s="93"/>
      <c r="L10345" s="93"/>
      <c r="N10345" s="93"/>
      <c r="P10345" s="93"/>
    </row>
    <row r="10346" spans="2:16">
      <c r="B10346" s="93"/>
      <c r="C10346" s="93"/>
      <c r="D10346" s="93"/>
      <c r="F10346" s="93"/>
      <c r="H10346" s="93"/>
      <c r="J10346" s="93"/>
      <c r="L10346" s="93"/>
      <c r="N10346" s="93"/>
      <c r="P10346" s="93"/>
    </row>
    <row r="10347" spans="2:16">
      <c r="B10347" s="93"/>
      <c r="C10347" s="93"/>
      <c r="D10347" s="93"/>
      <c r="F10347" s="93"/>
      <c r="H10347" s="93"/>
      <c r="J10347" s="93"/>
      <c r="L10347" s="93"/>
      <c r="N10347" s="93"/>
      <c r="P10347" s="93"/>
    </row>
    <row r="10348" spans="2:16">
      <c r="B10348" s="93"/>
      <c r="C10348" s="93"/>
      <c r="D10348" s="93"/>
      <c r="F10348" s="93"/>
      <c r="H10348" s="93"/>
      <c r="J10348" s="93"/>
      <c r="L10348" s="93"/>
      <c r="N10348" s="93"/>
      <c r="P10348" s="93"/>
    </row>
    <row r="10349" spans="2:16">
      <c r="B10349" s="93"/>
      <c r="C10349" s="93"/>
      <c r="D10349" s="93"/>
      <c r="F10349" s="93"/>
      <c r="H10349" s="93"/>
      <c r="J10349" s="93"/>
      <c r="L10349" s="93"/>
      <c r="N10349" s="93"/>
      <c r="P10349" s="93"/>
    </row>
    <row r="10350" spans="2:16">
      <c r="B10350" s="93"/>
      <c r="C10350" s="93"/>
      <c r="D10350" s="93"/>
      <c r="F10350" s="93"/>
      <c r="H10350" s="93"/>
      <c r="J10350" s="93"/>
      <c r="L10350" s="93"/>
      <c r="N10350" s="93"/>
      <c r="P10350" s="93"/>
    </row>
    <row r="10351" spans="2:16">
      <c r="B10351" s="93"/>
      <c r="C10351" s="93"/>
      <c r="D10351" s="93"/>
      <c r="F10351" s="93"/>
      <c r="H10351" s="93"/>
      <c r="J10351" s="93"/>
      <c r="L10351" s="93"/>
      <c r="N10351" s="93"/>
      <c r="P10351" s="93"/>
    </row>
    <row r="10352" spans="2:16">
      <c r="B10352" s="93"/>
      <c r="C10352" s="93"/>
      <c r="D10352" s="93"/>
      <c r="F10352" s="93"/>
      <c r="H10352" s="93"/>
      <c r="J10352" s="93"/>
      <c r="L10352" s="93"/>
      <c r="N10352" s="93"/>
      <c r="P10352" s="93"/>
    </row>
    <row r="10353" spans="2:16">
      <c r="B10353" s="93"/>
      <c r="C10353" s="93"/>
      <c r="D10353" s="93"/>
      <c r="F10353" s="93"/>
      <c r="H10353" s="93"/>
      <c r="J10353" s="93"/>
      <c r="L10353" s="93"/>
      <c r="N10353" s="93"/>
      <c r="P10353" s="93"/>
    </row>
    <row r="10354" spans="2:16">
      <c r="B10354" s="93"/>
      <c r="C10354" s="93"/>
      <c r="D10354" s="93"/>
      <c r="F10354" s="93"/>
      <c r="H10354" s="93"/>
      <c r="J10354" s="93"/>
      <c r="L10354" s="93"/>
      <c r="N10354" s="93"/>
      <c r="P10354" s="93"/>
    </row>
    <row r="10355" spans="2:16">
      <c r="B10355" s="93"/>
      <c r="C10355" s="93"/>
      <c r="D10355" s="93"/>
      <c r="F10355" s="93"/>
      <c r="H10355" s="93"/>
      <c r="J10355" s="93"/>
      <c r="L10355" s="93"/>
      <c r="N10355" s="93"/>
      <c r="P10355" s="93"/>
    </row>
    <row r="10356" spans="2:16">
      <c r="B10356" s="93"/>
      <c r="C10356" s="93"/>
      <c r="D10356" s="93"/>
      <c r="F10356" s="93"/>
      <c r="H10356" s="93"/>
      <c r="J10356" s="93"/>
      <c r="L10356" s="93"/>
      <c r="N10356" s="93"/>
      <c r="P10356" s="93"/>
    </row>
    <row r="10357" spans="2:16">
      <c r="B10357" s="93"/>
      <c r="C10357" s="93"/>
      <c r="D10357" s="93"/>
      <c r="F10357" s="93"/>
      <c r="H10357" s="93"/>
      <c r="J10357" s="93"/>
      <c r="L10357" s="93"/>
      <c r="N10357" s="93"/>
      <c r="P10357" s="93"/>
    </row>
    <row r="10358" spans="2:16">
      <c r="B10358" s="93"/>
      <c r="C10358" s="93"/>
      <c r="D10358" s="93"/>
      <c r="F10358" s="93"/>
      <c r="H10358" s="93"/>
      <c r="J10358" s="93"/>
      <c r="L10358" s="93"/>
      <c r="N10358" s="93"/>
      <c r="P10358" s="93"/>
    </row>
    <row r="10359" spans="2:16">
      <c r="B10359" s="93"/>
      <c r="C10359" s="93"/>
      <c r="D10359" s="93"/>
      <c r="F10359" s="93"/>
      <c r="H10359" s="93"/>
      <c r="J10359" s="93"/>
      <c r="L10359" s="93"/>
      <c r="N10359" s="93"/>
      <c r="P10359" s="93"/>
    </row>
    <row r="10360" spans="2:16">
      <c r="B10360" s="93"/>
      <c r="C10360" s="93"/>
      <c r="D10360" s="93"/>
      <c r="F10360" s="93"/>
      <c r="H10360" s="93"/>
      <c r="J10360" s="93"/>
      <c r="L10360" s="93"/>
      <c r="N10360" s="93"/>
      <c r="P10360" s="93"/>
    </row>
    <row r="10361" spans="2:16">
      <c r="B10361" s="93"/>
      <c r="C10361" s="93"/>
      <c r="D10361" s="93"/>
      <c r="F10361" s="93"/>
      <c r="H10361" s="93"/>
      <c r="J10361" s="93"/>
      <c r="L10361" s="93"/>
      <c r="N10361" s="93"/>
      <c r="P10361" s="93"/>
    </row>
    <row r="10362" spans="2:16">
      <c r="B10362" s="93"/>
      <c r="C10362" s="93"/>
      <c r="D10362" s="93"/>
      <c r="F10362" s="93"/>
      <c r="H10362" s="93"/>
      <c r="J10362" s="93"/>
      <c r="L10362" s="93"/>
      <c r="N10362" s="93"/>
      <c r="P10362" s="93"/>
    </row>
    <row r="10363" spans="2:16">
      <c r="B10363" s="93"/>
      <c r="C10363" s="93"/>
      <c r="D10363" s="93"/>
      <c r="F10363" s="93"/>
      <c r="H10363" s="93"/>
      <c r="J10363" s="93"/>
      <c r="L10363" s="93"/>
      <c r="N10363" s="93"/>
      <c r="P10363" s="93"/>
    </row>
    <row r="10364" spans="2:16">
      <c r="B10364" s="93"/>
      <c r="C10364" s="93"/>
      <c r="D10364" s="93"/>
      <c r="F10364" s="93"/>
      <c r="H10364" s="93"/>
      <c r="J10364" s="93"/>
      <c r="L10364" s="93"/>
      <c r="N10364" s="93"/>
      <c r="P10364" s="93"/>
    </row>
    <row r="10365" spans="2:16">
      <c r="B10365" s="93"/>
      <c r="C10365" s="93"/>
      <c r="D10365" s="93"/>
      <c r="F10365" s="93"/>
      <c r="H10365" s="93"/>
      <c r="J10365" s="93"/>
      <c r="L10365" s="93"/>
      <c r="N10365" s="93"/>
      <c r="P10365" s="93"/>
    </row>
    <row r="10366" spans="2:16">
      <c r="B10366" s="93"/>
      <c r="C10366" s="93"/>
      <c r="D10366" s="93"/>
      <c r="F10366" s="93"/>
      <c r="H10366" s="93"/>
      <c r="J10366" s="93"/>
      <c r="L10366" s="93"/>
      <c r="N10366" s="93"/>
      <c r="P10366" s="93"/>
    </row>
    <row r="10367" spans="2:16">
      <c r="B10367" s="93"/>
      <c r="C10367" s="93"/>
      <c r="D10367" s="93"/>
      <c r="F10367" s="93"/>
      <c r="H10367" s="93"/>
      <c r="J10367" s="93"/>
      <c r="L10367" s="93"/>
      <c r="N10367" s="93"/>
      <c r="P10367" s="93"/>
    </row>
    <row r="10368" spans="2:16">
      <c r="B10368" s="93"/>
      <c r="C10368" s="93"/>
      <c r="D10368" s="93"/>
      <c r="F10368" s="93"/>
      <c r="H10368" s="93"/>
      <c r="J10368" s="93"/>
      <c r="L10368" s="93"/>
      <c r="N10368" s="93"/>
      <c r="P10368" s="93"/>
    </row>
    <row r="10369" spans="2:16">
      <c r="B10369" s="93"/>
      <c r="C10369" s="93"/>
      <c r="D10369" s="93"/>
      <c r="F10369" s="93"/>
      <c r="H10369" s="93"/>
      <c r="J10369" s="93"/>
      <c r="L10369" s="93"/>
      <c r="N10369" s="93"/>
      <c r="P10369" s="93"/>
    </row>
    <row r="10370" spans="2:16">
      <c r="B10370" s="93"/>
      <c r="C10370" s="93"/>
      <c r="D10370" s="93"/>
      <c r="F10370" s="93"/>
      <c r="H10370" s="93"/>
      <c r="J10370" s="93"/>
      <c r="L10370" s="93"/>
      <c r="N10370" s="93"/>
      <c r="P10370" s="93"/>
    </row>
    <row r="10371" spans="2:16">
      <c r="B10371" s="93"/>
      <c r="C10371" s="93"/>
      <c r="D10371" s="93"/>
      <c r="F10371" s="93"/>
      <c r="H10371" s="93"/>
      <c r="J10371" s="93"/>
      <c r="L10371" s="93"/>
      <c r="N10371" s="93"/>
      <c r="P10371" s="93"/>
    </row>
    <row r="10372" spans="2:16">
      <c r="B10372" s="93"/>
      <c r="C10372" s="93"/>
      <c r="D10372" s="93"/>
      <c r="F10372" s="93"/>
      <c r="H10372" s="93"/>
      <c r="J10372" s="93"/>
      <c r="L10372" s="93"/>
      <c r="N10372" s="93"/>
      <c r="P10372" s="93"/>
    </row>
    <row r="10373" spans="2:16">
      <c r="B10373" s="93"/>
      <c r="C10373" s="93"/>
      <c r="D10373" s="93"/>
      <c r="F10373" s="93"/>
      <c r="H10373" s="93"/>
      <c r="J10373" s="93"/>
      <c r="L10373" s="93"/>
      <c r="N10373" s="93"/>
      <c r="P10373" s="93"/>
    </row>
    <row r="10374" spans="2:16">
      <c r="B10374" s="93"/>
      <c r="C10374" s="93"/>
      <c r="D10374" s="93"/>
      <c r="F10374" s="93"/>
      <c r="H10374" s="93"/>
      <c r="J10374" s="93"/>
      <c r="L10374" s="93"/>
      <c r="N10374" s="93"/>
      <c r="P10374" s="93"/>
    </row>
    <row r="10375" spans="2:16">
      <c r="B10375" s="93"/>
      <c r="C10375" s="93"/>
      <c r="D10375" s="93"/>
      <c r="F10375" s="93"/>
      <c r="H10375" s="93"/>
      <c r="J10375" s="93"/>
      <c r="L10375" s="93"/>
      <c r="N10375" s="93"/>
      <c r="P10375" s="93"/>
    </row>
    <row r="10376" spans="2:16">
      <c r="B10376" s="93"/>
      <c r="C10376" s="93"/>
      <c r="D10376" s="93"/>
      <c r="F10376" s="93"/>
      <c r="H10376" s="93"/>
      <c r="J10376" s="93"/>
      <c r="L10376" s="93"/>
      <c r="N10376" s="93"/>
      <c r="P10376" s="93"/>
    </row>
    <row r="10377" spans="2:16">
      <c r="B10377" s="93"/>
      <c r="C10377" s="93"/>
      <c r="D10377" s="93"/>
      <c r="F10377" s="93"/>
      <c r="H10377" s="93"/>
      <c r="J10377" s="93"/>
      <c r="L10377" s="93"/>
      <c r="N10377" s="93"/>
      <c r="P10377" s="93"/>
    </row>
    <row r="10378" spans="2:16">
      <c r="B10378" s="93"/>
      <c r="C10378" s="93"/>
      <c r="D10378" s="93"/>
      <c r="F10378" s="93"/>
      <c r="H10378" s="93"/>
      <c r="J10378" s="93"/>
      <c r="L10378" s="93"/>
      <c r="N10378" s="93"/>
      <c r="P10378" s="93"/>
    </row>
    <row r="10379" spans="2:16">
      <c r="B10379" s="93"/>
      <c r="C10379" s="93"/>
      <c r="D10379" s="93"/>
      <c r="F10379" s="93"/>
      <c r="H10379" s="93"/>
      <c r="J10379" s="93"/>
      <c r="L10379" s="93"/>
      <c r="N10379" s="93"/>
      <c r="P10379" s="93"/>
    </row>
    <row r="10380" spans="2:16">
      <c r="B10380" s="93"/>
      <c r="C10380" s="93"/>
      <c r="D10380" s="93"/>
      <c r="F10380" s="93"/>
      <c r="H10380" s="93"/>
      <c r="J10380" s="93"/>
      <c r="L10380" s="93"/>
      <c r="N10380" s="93"/>
      <c r="P10380" s="93"/>
    </row>
    <row r="10381" spans="2:16">
      <c r="B10381" s="93"/>
      <c r="C10381" s="93"/>
      <c r="D10381" s="93"/>
      <c r="F10381" s="93"/>
      <c r="H10381" s="93"/>
      <c r="J10381" s="93"/>
      <c r="L10381" s="93"/>
      <c r="N10381" s="93"/>
      <c r="P10381" s="93"/>
    </row>
    <row r="10382" spans="2:16">
      <c r="B10382" s="93"/>
      <c r="C10382" s="93"/>
      <c r="D10382" s="93"/>
      <c r="F10382" s="93"/>
      <c r="H10382" s="93"/>
      <c r="J10382" s="93"/>
      <c r="L10382" s="93"/>
      <c r="N10382" s="93"/>
      <c r="P10382" s="93"/>
    </row>
    <row r="10383" spans="2:16">
      <c r="B10383" s="93"/>
      <c r="C10383" s="93"/>
      <c r="D10383" s="93"/>
      <c r="F10383" s="93"/>
      <c r="H10383" s="93"/>
      <c r="J10383" s="93"/>
      <c r="L10383" s="93"/>
      <c r="N10383" s="93"/>
      <c r="P10383" s="93"/>
    </row>
    <row r="10384" spans="2:16">
      <c r="B10384" s="93"/>
      <c r="C10384" s="93"/>
      <c r="D10384" s="93"/>
      <c r="F10384" s="93"/>
      <c r="H10384" s="93"/>
      <c r="J10384" s="93"/>
      <c r="L10384" s="93"/>
      <c r="N10384" s="93"/>
      <c r="P10384" s="93"/>
    </row>
    <row r="10385" spans="2:16">
      <c r="B10385" s="93"/>
      <c r="C10385" s="93"/>
      <c r="D10385" s="93"/>
      <c r="F10385" s="93"/>
      <c r="H10385" s="93"/>
      <c r="J10385" s="93"/>
      <c r="L10385" s="93"/>
      <c r="N10385" s="93"/>
      <c r="P10385" s="93"/>
    </row>
    <row r="10386" spans="2:16">
      <c r="B10386" s="93"/>
      <c r="C10386" s="93"/>
      <c r="D10386" s="93"/>
      <c r="F10386" s="93"/>
      <c r="H10386" s="93"/>
      <c r="J10386" s="93"/>
      <c r="L10386" s="93"/>
      <c r="N10386" s="93"/>
      <c r="P10386" s="93"/>
    </row>
    <row r="10387" spans="2:16">
      <c r="B10387" s="93"/>
      <c r="C10387" s="93"/>
      <c r="D10387" s="93"/>
      <c r="F10387" s="93"/>
      <c r="H10387" s="93"/>
      <c r="J10387" s="93"/>
      <c r="L10387" s="93"/>
      <c r="N10387" s="93"/>
      <c r="P10387" s="93"/>
    </row>
    <row r="10388" spans="2:16">
      <c r="B10388" s="93"/>
      <c r="C10388" s="93"/>
      <c r="D10388" s="93"/>
      <c r="F10388" s="93"/>
      <c r="H10388" s="93"/>
      <c r="J10388" s="93"/>
      <c r="L10388" s="93"/>
      <c r="N10388" s="93"/>
      <c r="P10388" s="93"/>
    </row>
    <row r="10389" spans="2:16">
      <c r="B10389" s="93"/>
      <c r="C10389" s="93"/>
      <c r="D10389" s="93"/>
      <c r="F10389" s="93"/>
      <c r="H10389" s="93"/>
      <c r="J10389" s="93"/>
      <c r="L10389" s="93"/>
      <c r="N10389" s="93"/>
      <c r="P10389" s="93"/>
    </row>
    <row r="10390" spans="2:16">
      <c r="B10390" s="93"/>
      <c r="C10390" s="93"/>
      <c r="D10390" s="93"/>
      <c r="F10390" s="93"/>
      <c r="H10390" s="93"/>
      <c r="J10390" s="93"/>
      <c r="L10390" s="93"/>
      <c r="N10390" s="93"/>
      <c r="P10390" s="93"/>
    </row>
    <row r="10391" spans="2:16">
      <c r="B10391" s="93"/>
      <c r="C10391" s="93"/>
      <c r="D10391" s="93"/>
      <c r="F10391" s="93"/>
      <c r="H10391" s="93"/>
      <c r="J10391" s="93"/>
      <c r="L10391" s="93"/>
      <c r="N10391" s="93"/>
      <c r="P10391" s="93"/>
    </row>
    <row r="10392" spans="2:16">
      <c r="B10392" s="93"/>
      <c r="C10392" s="93"/>
      <c r="D10392" s="93"/>
      <c r="F10392" s="93"/>
      <c r="H10392" s="93"/>
      <c r="J10392" s="93"/>
      <c r="L10392" s="93"/>
      <c r="N10392" s="93"/>
      <c r="P10392" s="93"/>
    </row>
    <row r="10393" spans="2:16">
      <c r="B10393" s="93"/>
      <c r="C10393" s="93"/>
      <c r="D10393" s="93"/>
      <c r="F10393" s="93"/>
      <c r="H10393" s="93"/>
      <c r="J10393" s="93"/>
      <c r="L10393" s="93"/>
      <c r="N10393" s="93"/>
      <c r="P10393" s="93"/>
    </row>
    <row r="10394" spans="2:16">
      <c r="B10394" s="93"/>
      <c r="C10394" s="93"/>
      <c r="D10394" s="93"/>
      <c r="F10394" s="93"/>
      <c r="H10394" s="93"/>
      <c r="J10394" s="93"/>
      <c r="L10394" s="93"/>
      <c r="N10394" s="93"/>
      <c r="P10394" s="93"/>
    </row>
    <row r="10395" spans="2:16">
      <c r="B10395" s="93"/>
      <c r="C10395" s="93"/>
      <c r="D10395" s="93"/>
      <c r="F10395" s="93"/>
      <c r="H10395" s="93"/>
      <c r="J10395" s="93"/>
      <c r="L10395" s="93"/>
      <c r="N10395" s="93"/>
      <c r="P10395" s="93"/>
    </row>
    <row r="10396" spans="2:16">
      <c r="B10396" s="93"/>
      <c r="C10396" s="93"/>
      <c r="D10396" s="93"/>
      <c r="F10396" s="93"/>
      <c r="H10396" s="93"/>
      <c r="J10396" s="93"/>
      <c r="L10396" s="93"/>
      <c r="N10396" s="93"/>
      <c r="P10396" s="93"/>
    </row>
    <row r="10397" spans="2:16">
      <c r="B10397" s="93"/>
      <c r="C10397" s="93"/>
      <c r="D10397" s="93"/>
      <c r="F10397" s="93"/>
      <c r="H10397" s="93"/>
      <c r="J10397" s="93"/>
      <c r="L10397" s="93"/>
      <c r="N10397" s="93"/>
      <c r="P10397" s="93"/>
    </row>
    <row r="10398" spans="2:16">
      <c r="B10398" s="93"/>
      <c r="C10398" s="93"/>
      <c r="D10398" s="93"/>
      <c r="F10398" s="93"/>
      <c r="H10398" s="93"/>
      <c r="J10398" s="93"/>
      <c r="L10398" s="93"/>
      <c r="N10398" s="93"/>
      <c r="P10398" s="93"/>
    </row>
    <row r="10399" spans="2:16">
      <c r="B10399" s="93"/>
      <c r="C10399" s="93"/>
      <c r="D10399" s="93"/>
      <c r="F10399" s="93"/>
      <c r="H10399" s="93"/>
      <c r="J10399" s="93"/>
      <c r="L10399" s="93"/>
      <c r="N10399" s="93"/>
      <c r="P10399" s="93"/>
    </row>
    <row r="10400" spans="2:16">
      <c r="B10400" s="93"/>
      <c r="C10400" s="93"/>
      <c r="D10400" s="93"/>
      <c r="F10400" s="93"/>
      <c r="H10400" s="93"/>
      <c r="J10400" s="93"/>
      <c r="L10400" s="93"/>
      <c r="N10400" s="93"/>
      <c r="P10400" s="93"/>
    </row>
    <row r="10401" spans="2:16">
      <c r="B10401" s="93"/>
      <c r="C10401" s="93"/>
      <c r="D10401" s="93"/>
      <c r="F10401" s="93"/>
      <c r="H10401" s="93"/>
      <c r="J10401" s="93"/>
      <c r="L10401" s="93"/>
      <c r="N10401" s="93"/>
      <c r="P10401" s="93"/>
    </row>
    <row r="10402" spans="2:16">
      <c r="B10402" s="93"/>
      <c r="C10402" s="93"/>
      <c r="D10402" s="93"/>
      <c r="F10402" s="93"/>
      <c r="H10402" s="93"/>
      <c r="J10402" s="93"/>
      <c r="L10402" s="93"/>
      <c r="N10402" s="93"/>
      <c r="P10402" s="93"/>
    </row>
    <row r="10403" spans="2:16">
      <c r="B10403" s="93"/>
      <c r="C10403" s="93"/>
      <c r="D10403" s="93"/>
      <c r="F10403" s="93"/>
      <c r="H10403" s="93"/>
      <c r="J10403" s="93"/>
      <c r="L10403" s="93"/>
      <c r="N10403" s="93"/>
      <c r="P10403" s="93"/>
    </row>
    <row r="10404" spans="2:16">
      <c r="B10404" s="93"/>
      <c r="C10404" s="93"/>
      <c r="D10404" s="93"/>
      <c r="F10404" s="93"/>
      <c r="H10404" s="93"/>
      <c r="J10404" s="93"/>
      <c r="L10404" s="93"/>
      <c r="N10404" s="93"/>
      <c r="P10404" s="93"/>
    </row>
    <row r="10405" spans="2:16">
      <c r="B10405" s="93"/>
      <c r="C10405" s="93"/>
      <c r="D10405" s="93"/>
      <c r="F10405" s="93"/>
      <c r="H10405" s="93"/>
      <c r="J10405" s="93"/>
      <c r="L10405" s="93"/>
      <c r="N10405" s="93"/>
      <c r="P10405" s="93"/>
    </row>
    <row r="10406" spans="2:16">
      <c r="B10406" s="93"/>
      <c r="C10406" s="93"/>
      <c r="D10406" s="93"/>
      <c r="F10406" s="93"/>
      <c r="H10406" s="93"/>
      <c r="J10406" s="93"/>
      <c r="L10406" s="93"/>
      <c r="N10406" s="93"/>
      <c r="P10406" s="93"/>
    </row>
    <row r="10407" spans="2:16">
      <c r="B10407" s="93"/>
      <c r="C10407" s="93"/>
      <c r="D10407" s="93"/>
      <c r="F10407" s="93"/>
      <c r="H10407" s="93"/>
      <c r="J10407" s="93"/>
      <c r="L10407" s="93"/>
      <c r="N10407" s="93"/>
      <c r="P10407" s="93"/>
    </row>
    <row r="10408" spans="2:16">
      <c r="B10408" s="93"/>
      <c r="C10408" s="93"/>
      <c r="D10408" s="93"/>
      <c r="F10408" s="93"/>
      <c r="H10408" s="93"/>
      <c r="J10408" s="93"/>
      <c r="L10408" s="93"/>
      <c r="N10408" s="93"/>
      <c r="P10408" s="93"/>
    </row>
    <row r="10409" spans="2:16">
      <c r="B10409" s="93"/>
      <c r="C10409" s="93"/>
      <c r="D10409" s="93"/>
      <c r="F10409" s="93"/>
      <c r="H10409" s="93"/>
      <c r="J10409" s="93"/>
      <c r="L10409" s="93"/>
      <c r="N10409" s="93"/>
      <c r="P10409" s="93"/>
    </row>
    <row r="10410" spans="2:16">
      <c r="B10410" s="93"/>
      <c r="C10410" s="93"/>
      <c r="D10410" s="93"/>
      <c r="F10410" s="93"/>
      <c r="H10410" s="93"/>
      <c r="J10410" s="93"/>
      <c r="L10410" s="93"/>
      <c r="N10410" s="93"/>
      <c r="P10410" s="93"/>
    </row>
    <row r="10411" spans="2:16">
      <c r="B10411" s="93"/>
      <c r="C10411" s="93"/>
      <c r="D10411" s="93"/>
      <c r="F10411" s="93"/>
      <c r="H10411" s="93"/>
      <c r="J10411" s="93"/>
      <c r="L10411" s="93"/>
      <c r="N10411" s="93"/>
      <c r="P10411" s="93"/>
    </row>
    <row r="10412" spans="2:16">
      <c r="B10412" s="93"/>
      <c r="C10412" s="93"/>
      <c r="D10412" s="93"/>
      <c r="F10412" s="93"/>
      <c r="H10412" s="93"/>
      <c r="J10412" s="93"/>
      <c r="L10412" s="93"/>
      <c r="N10412" s="93"/>
      <c r="P10412" s="93"/>
    </row>
    <row r="10413" spans="2:16">
      <c r="B10413" s="93"/>
      <c r="C10413" s="93"/>
      <c r="D10413" s="93"/>
      <c r="F10413" s="93"/>
      <c r="H10413" s="93"/>
      <c r="J10413" s="93"/>
      <c r="L10413" s="93"/>
      <c r="N10413" s="93"/>
      <c r="P10413" s="93"/>
    </row>
    <row r="10414" spans="2:16">
      <c r="B10414" s="93"/>
      <c r="C10414" s="93"/>
      <c r="D10414" s="93"/>
      <c r="F10414" s="93"/>
      <c r="H10414" s="93"/>
      <c r="J10414" s="93"/>
      <c r="L10414" s="93"/>
      <c r="N10414" s="93"/>
      <c r="P10414" s="93"/>
    </row>
    <row r="10415" spans="2:16">
      <c r="B10415" s="93"/>
      <c r="C10415" s="93"/>
      <c r="D10415" s="93"/>
      <c r="F10415" s="93"/>
      <c r="H10415" s="93"/>
      <c r="J10415" s="93"/>
      <c r="L10415" s="93"/>
      <c r="N10415" s="93"/>
      <c r="P10415" s="93"/>
    </row>
    <row r="10416" spans="2:16">
      <c r="B10416" s="93"/>
      <c r="C10416" s="93"/>
      <c r="D10416" s="93"/>
      <c r="F10416" s="93"/>
      <c r="H10416" s="93"/>
      <c r="J10416" s="93"/>
      <c r="L10416" s="93"/>
      <c r="N10416" s="93"/>
      <c r="P10416" s="93"/>
    </row>
    <row r="10417" spans="2:16">
      <c r="B10417" s="93"/>
      <c r="C10417" s="93"/>
      <c r="D10417" s="93"/>
      <c r="F10417" s="93"/>
      <c r="H10417" s="93"/>
      <c r="J10417" s="93"/>
      <c r="L10417" s="93"/>
      <c r="N10417" s="93"/>
      <c r="P10417" s="93"/>
    </row>
    <row r="10418" spans="2:16">
      <c r="B10418" s="93"/>
      <c r="C10418" s="93"/>
      <c r="D10418" s="93"/>
      <c r="F10418" s="93"/>
      <c r="H10418" s="93"/>
      <c r="J10418" s="93"/>
      <c r="L10418" s="93"/>
      <c r="N10418" s="93"/>
      <c r="P10418" s="93"/>
    </row>
    <row r="10419" spans="2:16">
      <c r="B10419" s="93"/>
      <c r="C10419" s="93"/>
      <c r="D10419" s="93"/>
      <c r="F10419" s="93"/>
      <c r="H10419" s="93"/>
      <c r="J10419" s="93"/>
      <c r="L10419" s="93"/>
      <c r="N10419" s="93"/>
      <c r="P10419" s="93"/>
    </row>
    <row r="10420" spans="2:16">
      <c r="B10420" s="93"/>
      <c r="C10420" s="93"/>
      <c r="D10420" s="93"/>
      <c r="F10420" s="93"/>
      <c r="H10420" s="93"/>
      <c r="J10420" s="93"/>
      <c r="L10420" s="93"/>
      <c r="N10420" s="93"/>
      <c r="P10420" s="93"/>
    </row>
    <row r="10421" spans="2:16">
      <c r="B10421" s="93"/>
      <c r="C10421" s="93"/>
      <c r="D10421" s="93"/>
      <c r="F10421" s="93"/>
      <c r="H10421" s="93"/>
      <c r="J10421" s="93"/>
      <c r="L10421" s="93"/>
      <c r="N10421" s="93"/>
      <c r="P10421" s="93"/>
    </row>
    <row r="10422" spans="2:16">
      <c r="B10422" s="93"/>
      <c r="C10422" s="93"/>
      <c r="D10422" s="93"/>
      <c r="F10422" s="93"/>
      <c r="H10422" s="93"/>
      <c r="J10422" s="93"/>
      <c r="L10422" s="93"/>
      <c r="N10422" s="93"/>
      <c r="P10422" s="93"/>
    </row>
    <row r="10423" spans="2:16">
      <c r="B10423" s="93"/>
      <c r="C10423" s="93"/>
      <c r="D10423" s="93"/>
      <c r="F10423" s="93"/>
      <c r="H10423" s="93"/>
      <c r="J10423" s="93"/>
      <c r="L10423" s="93"/>
      <c r="N10423" s="93"/>
      <c r="P10423" s="93"/>
    </row>
    <row r="10424" spans="2:16">
      <c r="B10424" s="93"/>
      <c r="C10424" s="93"/>
      <c r="D10424" s="93"/>
      <c r="F10424" s="93"/>
      <c r="H10424" s="93"/>
      <c r="J10424" s="93"/>
      <c r="L10424" s="93"/>
      <c r="N10424" s="93"/>
      <c r="P10424" s="93"/>
    </row>
    <row r="10425" spans="2:16">
      <c r="B10425" s="93"/>
      <c r="C10425" s="93"/>
      <c r="D10425" s="93"/>
      <c r="F10425" s="93"/>
      <c r="H10425" s="93"/>
      <c r="J10425" s="93"/>
      <c r="L10425" s="93"/>
      <c r="N10425" s="93"/>
      <c r="P10425" s="93"/>
    </row>
    <row r="10426" spans="2:16">
      <c r="B10426" s="93"/>
      <c r="C10426" s="93"/>
      <c r="D10426" s="93"/>
      <c r="F10426" s="93"/>
      <c r="H10426" s="93"/>
      <c r="J10426" s="93"/>
      <c r="L10426" s="93"/>
      <c r="N10426" s="93"/>
      <c r="P10426" s="93"/>
    </row>
    <row r="10427" spans="2:16">
      <c r="B10427" s="93"/>
      <c r="C10427" s="93"/>
      <c r="D10427" s="93"/>
      <c r="F10427" s="93"/>
      <c r="H10427" s="93"/>
      <c r="J10427" s="93"/>
      <c r="L10427" s="93"/>
      <c r="N10427" s="93"/>
      <c r="P10427" s="93"/>
    </row>
    <row r="10428" spans="2:16">
      <c r="B10428" s="93"/>
      <c r="C10428" s="93"/>
      <c r="D10428" s="93"/>
      <c r="F10428" s="93"/>
      <c r="H10428" s="93"/>
      <c r="J10428" s="93"/>
      <c r="L10428" s="93"/>
      <c r="N10428" s="93"/>
      <c r="P10428" s="93"/>
    </row>
    <row r="10429" spans="2:16">
      <c r="B10429" s="93"/>
      <c r="C10429" s="93"/>
      <c r="D10429" s="93"/>
      <c r="F10429" s="93"/>
      <c r="H10429" s="93"/>
      <c r="J10429" s="93"/>
      <c r="L10429" s="93"/>
      <c r="N10429" s="93"/>
      <c r="P10429" s="93"/>
    </row>
    <row r="10430" spans="2:16">
      <c r="B10430" s="93"/>
      <c r="C10430" s="93"/>
      <c r="D10430" s="93"/>
      <c r="F10430" s="93"/>
      <c r="H10430" s="93"/>
      <c r="J10430" s="93"/>
      <c r="L10430" s="93"/>
      <c r="N10430" s="93"/>
      <c r="P10430" s="93"/>
    </row>
    <row r="10431" spans="2:16">
      <c r="B10431" s="93"/>
      <c r="C10431" s="93"/>
      <c r="D10431" s="93"/>
      <c r="F10431" s="93"/>
      <c r="H10431" s="93"/>
      <c r="J10431" s="93"/>
      <c r="L10431" s="93"/>
      <c r="N10431" s="93"/>
      <c r="P10431" s="93"/>
    </row>
    <row r="10432" spans="2:16">
      <c r="B10432" s="93"/>
      <c r="C10432" s="93"/>
      <c r="D10432" s="93"/>
      <c r="F10432" s="93"/>
      <c r="H10432" s="93"/>
      <c r="J10432" s="93"/>
      <c r="L10432" s="93"/>
      <c r="N10432" s="93"/>
      <c r="P10432" s="93"/>
    </row>
    <row r="10433" spans="2:16">
      <c r="B10433" s="93"/>
      <c r="C10433" s="93"/>
      <c r="D10433" s="93"/>
      <c r="F10433" s="93"/>
      <c r="H10433" s="93"/>
      <c r="J10433" s="93"/>
      <c r="L10433" s="93"/>
      <c r="N10433" s="93"/>
      <c r="P10433" s="93"/>
    </row>
    <row r="10434" spans="2:16">
      <c r="B10434" s="93"/>
      <c r="C10434" s="93"/>
      <c r="D10434" s="93"/>
      <c r="F10434" s="93"/>
      <c r="H10434" s="93"/>
      <c r="J10434" s="93"/>
      <c r="L10434" s="93"/>
      <c r="N10434" s="93"/>
      <c r="P10434" s="93"/>
    </row>
    <row r="10435" spans="2:16">
      <c r="B10435" s="93"/>
      <c r="C10435" s="93"/>
      <c r="D10435" s="93"/>
      <c r="F10435" s="93"/>
      <c r="H10435" s="93"/>
      <c r="J10435" s="93"/>
      <c r="L10435" s="93"/>
      <c r="N10435" s="93"/>
      <c r="P10435" s="93"/>
    </row>
    <row r="10436" spans="2:16">
      <c r="B10436" s="93"/>
      <c r="C10436" s="93"/>
      <c r="D10436" s="93"/>
      <c r="F10436" s="93"/>
      <c r="H10436" s="93"/>
      <c r="J10436" s="93"/>
      <c r="L10436" s="93"/>
      <c r="N10436" s="93"/>
      <c r="P10436" s="93"/>
    </row>
    <row r="10437" spans="2:16">
      <c r="B10437" s="93"/>
      <c r="C10437" s="93"/>
      <c r="D10437" s="93"/>
      <c r="F10437" s="93"/>
      <c r="H10437" s="93"/>
      <c r="J10437" s="93"/>
      <c r="L10437" s="93"/>
      <c r="N10437" s="93"/>
      <c r="P10437" s="93"/>
    </row>
    <row r="10438" spans="2:16">
      <c r="B10438" s="93"/>
      <c r="C10438" s="93"/>
      <c r="D10438" s="93"/>
      <c r="F10438" s="93"/>
      <c r="H10438" s="93"/>
      <c r="J10438" s="93"/>
      <c r="L10438" s="93"/>
      <c r="N10438" s="93"/>
      <c r="P10438" s="93"/>
    </row>
    <row r="10439" spans="2:16">
      <c r="B10439" s="93"/>
      <c r="C10439" s="93"/>
      <c r="D10439" s="93"/>
      <c r="F10439" s="93"/>
      <c r="H10439" s="93"/>
      <c r="J10439" s="93"/>
      <c r="L10439" s="93"/>
      <c r="N10439" s="93"/>
      <c r="P10439" s="93"/>
    </row>
    <row r="10440" spans="2:16">
      <c r="B10440" s="93"/>
      <c r="C10440" s="93"/>
      <c r="D10440" s="93"/>
      <c r="F10440" s="93"/>
      <c r="H10440" s="93"/>
      <c r="J10440" s="93"/>
      <c r="L10440" s="93"/>
      <c r="N10440" s="93"/>
      <c r="P10440" s="93"/>
    </row>
    <row r="10441" spans="2:16">
      <c r="B10441" s="93"/>
      <c r="C10441" s="93"/>
      <c r="D10441" s="93"/>
      <c r="F10441" s="93"/>
      <c r="H10441" s="93"/>
      <c r="J10441" s="93"/>
      <c r="L10441" s="93"/>
      <c r="N10441" s="93"/>
      <c r="P10441" s="93"/>
    </row>
    <row r="10442" spans="2:16">
      <c r="B10442" s="93"/>
      <c r="C10442" s="93"/>
      <c r="D10442" s="93"/>
      <c r="F10442" s="93"/>
      <c r="H10442" s="93"/>
      <c r="J10442" s="93"/>
      <c r="L10442" s="93"/>
      <c r="N10442" s="93"/>
      <c r="P10442" s="93"/>
    </row>
    <row r="10443" spans="2:16">
      <c r="B10443" s="93"/>
      <c r="C10443" s="93"/>
      <c r="D10443" s="93"/>
      <c r="F10443" s="93"/>
      <c r="H10443" s="93"/>
      <c r="J10443" s="93"/>
      <c r="L10443" s="93"/>
      <c r="N10443" s="93"/>
      <c r="P10443" s="93"/>
    </row>
    <row r="10444" spans="2:16">
      <c r="B10444" s="93"/>
      <c r="C10444" s="93"/>
      <c r="D10444" s="93"/>
      <c r="F10444" s="93"/>
      <c r="H10444" s="93"/>
      <c r="J10444" s="93"/>
      <c r="L10444" s="93"/>
      <c r="N10444" s="93"/>
      <c r="P10444" s="93"/>
    </row>
    <row r="10445" spans="2:16">
      <c r="B10445" s="93"/>
      <c r="C10445" s="93"/>
      <c r="D10445" s="93"/>
      <c r="F10445" s="93"/>
      <c r="H10445" s="93"/>
      <c r="J10445" s="93"/>
      <c r="L10445" s="93"/>
      <c r="N10445" s="93"/>
      <c r="P10445" s="93"/>
    </row>
    <row r="10446" spans="2:16">
      <c r="B10446" s="93"/>
      <c r="C10446" s="93"/>
      <c r="D10446" s="93"/>
      <c r="F10446" s="93"/>
      <c r="H10446" s="93"/>
      <c r="J10446" s="93"/>
      <c r="L10446" s="93"/>
      <c r="N10446" s="93"/>
      <c r="P10446" s="93"/>
    </row>
    <row r="10447" spans="2:16">
      <c r="B10447" s="93"/>
      <c r="C10447" s="93"/>
      <c r="D10447" s="93"/>
      <c r="F10447" s="93"/>
      <c r="H10447" s="93"/>
      <c r="J10447" s="93"/>
      <c r="L10447" s="93"/>
      <c r="N10447" s="93"/>
      <c r="P10447" s="93"/>
    </row>
    <row r="10448" spans="2:16">
      <c r="B10448" s="93"/>
      <c r="C10448" s="93"/>
      <c r="D10448" s="93"/>
      <c r="F10448" s="93"/>
      <c r="H10448" s="93"/>
      <c r="J10448" s="93"/>
      <c r="L10448" s="93"/>
      <c r="N10448" s="93"/>
      <c r="P10448" s="93"/>
    </row>
    <row r="10449" spans="2:16">
      <c r="B10449" s="93"/>
      <c r="C10449" s="93"/>
      <c r="D10449" s="93"/>
      <c r="F10449" s="93"/>
      <c r="H10449" s="93"/>
      <c r="J10449" s="93"/>
      <c r="L10449" s="93"/>
      <c r="N10449" s="93"/>
      <c r="P10449" s="93"/>
    </row>
    <row r="10450" spans="2:16">
      <c r="B10450" s="93"/>
      <c r="C10450" s="93"/>
      <c r="D10450" s="93"/>
      <c r="F10450" s="93"/>
      <c r="H10450" s="93"/>
      <c r="J10450" s="93"/>
      <c r="L10450" s="93"/>
      <c r="N10450" s="93"/>
      <c r="P10450" s="93"/>
    </row>
    <row r="10451" spans="2:16">
      <c r="B10451" s="93"/>
      <c r="C10451" s="93"/>
      <c r="D10451" s="93"/>
      <c r="F10451" s="93"/>
      <c r="H10451" s="93"/>
      <c r="J10451" s="93"/>
      <c r="L10451" s="93"/>
      <c r="N10451" s="93"/>
      <c r="P10451" s="93"/>
    </row>
    <row r="10452" spans="2:16">
      <c r="B10452" s="93"/>
      <c r="C10452" s="93"/>
      <c r="D10452" s="93"/>
      <c r="F10452" s="93"/>
      <c r="H10452" s="93"/>
      <c r="J10452" s="93"/>
      <c r="L10452" s="93"/>
      <c r="N10452" s="93"/>
      <c r="P10452" s="93"/>
    </row>
    <row r="10453" spans="2:16">
      <c r="B10453" s="93"/>
      <c r="C10453" s="93"/>
      <c r="D10453" s="93"/>
      <c r="F10453" s="93"/>
      <c r="H10453" s="93"/>
      <c r="J10453" s="93"/>
      <c r="L10453" s="93"/>
      <c r="N10453" s="93"/>
      <c r="P10453" s="93"/>
    </row>
    <row r="10454" spans="2:16">
      <c r="B10454" s="93"/>
      <c r="C10454" s="93"/>
      <c r="D10454" s="93"/>
      <c r="F10454" s="93"/>
      <c r="H10454" s="93"/>
      <c r="J10454" s="93"/>
      <c r="L10454" s="93"/>
      <c r="N10454" s="93"/>
      <c r="P10454" s="93"/>
    </row>
    <row r="10455" spans="2:16">
      <c r="B10455" s="93"/>
      <c r="C10455" s="93"/>
      <c r="D10455" s="93"/>
      <c r="F10455" s="93"/>
      <c r="H10455" s="93"/>
      <c r="J10455" s="93"/>
      <c r="L10455" s="93"/>
      <c r="N10455" s="93"/>
      <c r="P10455" s="93"/>
    </row>
    <row r="10456" spans="2:16">
      <c r="B10456" s="93"/>
      <c r="C10456" s="93"/>
      <c r="D10456" s="93"/>
      <c r="F10456" s="93"/>
      <c r="H10456" s="93"/>
      <c r="J10456" s="93"/>
      <c r="L10456" s="93"/>
      <c r="N10456" s="93"/>
      <c r="P10456" s="93"/>
    </row>
    <row r="10457" spans="2:16">
      <c r="B10457" s="93"/>
      <c r="C10457" s="93"/>
      <c r="D10457" s="93"/>
      <c r="F10457" s="93"/>
      <c r="H10457" s="93"/>
      <c r="J10457" s="93"/>
      <c r="L10457" s="93"/>
      <c r="N10457" s="93"/>
      <c r="P10457" s="93"/>
    </row>
    <row r="10458" spans="2:16">
      <c r="B10458" s="93"/>
      <c r="C10458" s="93"/>
      <c r="D10458" s="93"/>
      <c r="F10458" s="93"/>
      <c r="H10458" s="93"/>
      <c r="J10458" s="93"/>
      <c r="L10458" s="93"/>
      <c r="N10458" s="93"/>
      <c r="P10458" s="93"/>
    </row>
    <row r="10459" spans="2:16">
      <c r="B10459" s="93"/>
      <c r="C10459" s="93"/>
      <c r="D10459" s="93"/>
      <c r="F10459" s="93"/>
      <c r="H10459" s="93"/>
      <c r="J10459" s="93"/>
      <c r="L10459" s="93"/>
      <c r="N10459" s="93"/>
      <c r="P10459" s="93"/>
    </row>
    <row r="10460" spans="2:16">
      <c r="B10460" s="93"/>
      <c r="C10460" s="93"/>
      <c r="D10460" s="93"/>
      <c r="F10460" s="93"/>
      <c r="H10460" s="93"/>
      <c r="J10460" s="93"/>
      <c r="L10460" s="93"/>
      <c r="N10460" s="93"/>
      <c r="P10460" s="93"/>
    </row>
    <row r="10461" spans="2:16">
      <c r="B10461" s="93"/>
      <c r="C10461" s="93"/>
      <c r="D10461" s="93"/>
      <c r="F10461" s="93"/>
      <c r="H10461" s="93"/>
      <c r="J10461" s="93"/>
      <c r="L10461" s="93"/>
      <c r="N10461" s="93"/>
      <c r="P10461" s="93"/>
    </row>
    <row r="10462" spans="2:16">
      <c r="B10462" s="93"/>
      <c r="C10462" s="93"/>
      <c r="D10462" s="93"/>
      <c r="F10462" s="93"/>
      <c r="H10462" s="93"/>
      <c r="J10462" s="93"/>
      <c r="L10462" s="93"/>
      <c r="N10462" s="93"/>
      <c r="P10462" s="93"/>
    </row>
    <row r="10463" spans="2:16">
      <c r="B10463" s="93"/>
      <c r="C10463" s="93"/>
      <c r="D10463" s="93"/>
      <c r="F10463" s="93"/>
      <c r="H10463" s="93"/>
      <c r="J10463" s="93"/>
      <c r="L10463" s="93"/>
      <c r="N10463" s="93"/>
      <c r="P10463" s="93"/>
    </row>
    <row r="10464" spans="2:16">
      <c r="B10464" s="93"/>
      <c r="C10464" s="93"/>
      <c r="D10464" s="93"/>
      <c r="F10464" s="93"/>
      <c r="H10464" s="93"/>
      <c r="J10464" s="93"/>
      <c r="L10464" s="93"/>
      <c r="N10464" s="93"/>
      <c r="P10464" s="93"/>
    </row>
    <row r="10465" spans="2:16">
      <c r="B10465" s="93"/>
      <c r="C10465" s="93"/>
      <c r="D10465" s="93"/>
      <c r="F10465" s="93"/>
      <c r="H10465" s="93"/>
      <c r="J10465" s="93"/>
      <c r="L10465" s="93"/>
      <c r="N10465" s="93"/>
      <c r="P10465" s="93"/>
    </row>
    <row r="10466" spans="2:16">
      <c r="B10466" s="93"/>
      <c r="C10466" s="93"/>
      <c r="D10466" s="93"/>
      <c r="F10466" s="93"/>
      <c r="H10466" s="93"/>
      <c r="J10466" s="93"/>
      <c r="L10466" s="93"/>
      <c r="N10466" s="93"/>
      <c r="P10466" s="93"/>
    </row>
    <row r="10467" spans="2:16">
      <c r="B10467" s="93"/>
      <c r="C10467" s="93"/>
      <c r="D10467" s="93"/>
      <c r="F10467" s="93"/>
      <c r="H10467" s="93"/>
      <c r="J10467" s="93"/>
      <c r="L10467" s="93"/>
      <c r="N10467" s="93"/>
      <c r="P10467" s="93"/>
    </row>
    <row r="10468" spans="2:16">
      <c r="B10468" s="93"/>
      <c r="C10468" s="93"/>
      <c r="D10468" s="93"/>
      <c r="F10468" s="93"/>
      <c r="H10468" s="93"/>
      <c r="J10468" s="93"/>
      <c r="L10468" s="93"/>
      <c r="N10468" s="93"/>
      <c r="P10468" s="93"/>
    </row>
    <row r="10469" spans="2:16">
      <c r="B10469" s="93"/>
      <c r="C10469" s="93"/>
      <c r="D10469" s="93"/>
      <c r="F10469" s="93"/>
      <c r="H10469" s="93"/>
      <c r="J10469" s="93"/>
      <c r="L10469" s="93"/>
      <c r="N10469" s="93"/>
      <c r="P10469" s="93"/>
    </row>
    <row r="10470" spans="2:16">
      <c r="B10470" s="93"/>
      <c r="C10470" s="93"/>
      <c r="D10470" s="93"/>
      <c r="F10470" s="93"/>
      <c r="H10470" s="93"/>
      <c r="J10470" s="93"/>
      <c r="L10470" s="93"/>
      <c r="N10470" s="93"/>
      <c r="P10470" s="93"/>
    </row>
    <row r="10471" spans="2:16">
      <c r="B10471" s="93"/>
      <c r="C10471" s="93"/>
      <c r="D10471" s="93"/>
      <c r="F10471" s="93"/>
      <c r="H10471" s="93"/>
      <c r="J10471" s="93"/>
      <c r="L10471" s="93"/>
      <c r="N10471" s="93"/>
      <c r="P10471" s="93"/>
    </row>
    <row r="10472" spans="2:16">
      <c r="B10472" s="93"/>
      <c r="C10472" s="93"/>
      <c r="D10472" s="93"/>
      <c r="F10472" s="93"/>
      <c r="H10472" s="93"/>
      <c r="J10472" s="93"/>
      <c r="L10472" s="93"/>
      <c r="N10472" s="93"/>
      <c r="P10472" s="93"/>
    </row>
    <row r="10473" spans="2:16">
      <c r="B10473" s="93"/>
      <c r="C10473" s="93"/>
      <c r="D10473" s="93"/>
      <c r="F10473" s="93"/>
      <c r="H10473" s="93"/>
      <c r="J10473" s="93"/>
      <c r="L10473" s="93"/>
      <c r="N10473" s="93"/>
      <c r="P10473" s="93"/>
    </row>
    <row r="10474" spans="2:16">
      <c r="B10474" s="93"/>
      <c r="C10474" s="93"/>
      <c r="D10474" s="93"/>
      <c r="F10474" s="93"/>
      <c r="H10474" s="93"/>
      <c r="J10474" s="93"/>
      <c r="L10474" s="93"/>
      <c r="N10474" s="93"/>
      <c r="P10474" s="93"/>
    </row>
    <row r="10475" spans="2:16">
      <c r="B10475" s="93"/>
      <c r="C10475" s="93"/>
      <c r="D10475" s="93"/>
      <c r="F10475" s="93"/>
      <c r="H10475" s="93"/>
      <c r="J10475" s="93"/>
      <c r="L10475" s="93"/>
      <c r="N10475" s="93"/>
      <c r="P10475" s="93"/>
    </row>
    <row r="10476" spans="2:16">
      <c r="B10476" s="93"/>
      <c r="C10476" s="93"/>
      <c r="D10476" s="93"/>
      <c r="F10476" s="93"/>
      <c r="H10476" s="93"/>
      <c r="J10476" s="93"/>
      <c r="L10476" s="93"/>
      <c r="N10476" s="93"/>
      <c r="P10476" s="93"/>
    </row>
    <row r="10477" spans="2:16">
      <c r="B10477" s="93"/>
      <c r="C10477" s="93"/>
      <c r="D10477" s="93"/>
      <c r="F10477" s="93"/>
      <c r="H10477" s="93"/>
      <c r="J10477" s="93"/>
      <c r="L10477" s="93"/>
      <c r="N10477" s="93"/>
      <c r="P10477" s="93"/>
    </row>
    <row r="10478" spans="2:16">
      <c r="B10478" s="93"/>
      <c r="C10478" s="93"/>
      <c r="D10478" s="93"/>
      <c r="F10478" s="93"/>
      <c r="H10478" s="93"/>
      <c r="J10478" s="93"/>
      <c r="L10478" s="93"/>
      <c r="N10478" s="93"/>
      <c r="P10478" s="93"/>
    </row>
    <row r="10479" spans="2:16">
      <c r="B10479" s="93"/>
      <c r="C10479" s="93"/>
      <c r="D10479" s="93"/>
      <c r="F10479" s="93"/>
      <c r="H10479" s="93"/>
      <c r="J10479" s="93"/>
      <c r="L10479" s="93"/>
      <c r="N10479" s="93"/>
      <c r="P10479" s="93"/>
    </row>
    <row r="10480" spans="2:16">
      <c r="B10480" s="93"/>
      <c r="C10480" s="93"/>
      <c r="D10480" s="93"/>
      <c r="F10480" s="93"/>
      <c r="H10480" s="93"/>
      <c r="J10480" s="93"/>
      <c r="L10480" s="93"/>
      <c r="N10480" s="93"/>
      <c r="P10480" s="93"/>
    </row>
    <row r="10481" spans="2:16">
      <c r="B10481" s="93"/>
      <c r="C10481" s="93"/>
      <c r="D10481" s="93"/>
      <c r="F10481" s="93"/>
      <c r="H10481" s="93"/>
      <c r="J10481" s="93"/>
      <c r="L10481" s="93"/>
      <c r="N10481" s="93"/>
      <c r="P10481" s="93"/>
    </row>
    <row r="10482" spans="2:16">
      <c r="B10482" s="93"/>
      <c r="C10482" s="93"/>
      <c r="D10482" s="93"/>
      <c r="F10482" s="93"/>
      <c r="H10482" s="93"/>
      <c r="J10482" s="93"/>
      <c r="L10482" s="93"/>
      <c r="N10482" s="93"/>
      <c r="P10482" s="93"/>
    </row>
    <row r="10483" spans="2:16">
      <c r="B10483" s="93"/>
      <c r="C10483" s="93"/>
      <c r="D10483" s="93"/>
      <c r="F10483" s="93"/>
      <c r="H10483" s="93"/>
      <c r="J10483" s="93"/>
      <c r="L10483" s="93"/>
      <c r="N10483" s="93"/>
      <c r="P10483" s="93"/>
    </row>
    <row r="10484" spans="2:16">
      <c r="B10484" s="93"/>
      <c r="C10484" s="93"/>
      <c r="D10484" s="93"/>
      <c r="F10484" s="93"/>
      <c r="H10484" s="93"/>
      <c r="J10484" s="93"/>
      <c r="L10484" s="93"/>
      <c r="N10484" s="93"/>
      <c r="P10484" s="93"/>
    </row>
    <row r="10485" spans="2:16">
      <c r="B10485" s="93"/>
      <c r="C10485" s="93"/>
      <c r="D10485" s="93"/>
      <c r="F10485" s="93"/>
      <c r="H10485" s="93"/>
      <c r="J10485" s="93"/>
      <c r="L10485" s="93"/>
      <c r="N10485" s="93"/>
      <c r="P10485" s="93"/>
    </row>
    <row r="10486" spans="2:16">
      <c r="B10486" s="93"/>
      <c r="C10486" s="93"/>
      <c r="D10486" s="93"/>
      <c r="F10486" s="93"/>
      <c r="H10486" s="93"/>
      <c r="J10486" s="93"/>
      <c r="L10486" s="93"/>
      <c r="N10486" s="93"/>
      <c r="P10486" s="93"/>
    </row>
    <row r="10487" spans="2:16">
      <c r="B10487" s="93"/>
      <c r="C10487" s="93"/>
      <c r="D10487" s="93"/>
      <c r="F10487" s="93"/>
      <c r="H10487" s="93"/>
      <c r="J10487" s="93"/>
      <c r="L10487" s="93"/>
      <c r="N10487" s="93"/>
      <c r="P10487" s="93"/>
    </row>
    <row r="10488" spans="2:16">
      <c r="B10488" s="93"/>
      <c r="C10488" s="93"/>
      <c r="D10488" s="93"/>
      <c r="F10488" s="93"/>
      <c r="H10488" s="93"/>
      <c r="J10488" s="93"/>
      <c r="L10488" s="93"/>
      <c r="N10488" s="93"/>
      <c r="P10488" s="93"/>
    </row>
    <row r="10489" spans="2:16">
      <c r="B10489" s="93"/>
      <c r="C10489" s="93"/>
      <c r="D10489" s="93"/>
      <c r="F10489" s="93"/>
      <c r="H10489" s="93"/>
      <c r="J10489" s="93"/>
      <c r="L10489" s="93"/>
      <c r="N10489" s="93"/>
      <c r="P10489" s="93"/>
    </row>
    <row r="10490" spans="2:16">
      <c r="B10490" s="93"/>
      <c r="C10490" s="93"/>
      <c r="D10490" s="93"/>
      <c r="F10490" s="93"/>
      <c r="H10490" s="93"/>
      <c r="J10490" s="93"/>
      <c r="L10490" s="93"/>
      <c r="N10490" s="93"/>
      <c r="P10490" s="93"/>
    </row>
    <row r="10491" spans="2:16">
      <c r="B10491" s="93"/>
      <c r="C10491" s="93"/>
      <c r="D10491" s="93"/>
      <c r="F10491" s="93"/>
      <c r="H10491" s="93"/>
      <c r="J10491" s="93"/>
      <c r="L10491" s="93"/>
      <c r="N10491" s="93"/>
      <c r="P10491" s="93"/>
    </row>
    <row r="10492" spans="2:16">
      <c r="B10492" s="93"/>
      <c r="C10492" s="93"/>
      <c r="D10492" s="93"/>
      <c r="F10492" s="93"/>
      <c r="H10492" s="93"/>
      <c r="J10492" s="93"/>
      <c r="L10492" s="93"/>
      <c r="N10492" s="93"/>
      <c r="P10492" s="93"/>
    </row>
    <row r="10493" spans="2:16">
      <c r="B10493" s="93"/>
      <c r="C10493" s="93"/>
      <c r="D10493" s="93"/>
      <c r="F10493" s="93"/>
      <c r="H10493" s="93"/>
      <c r="J10493" s="93"/>
      <c r="L10493" s="93"/>
      <c r="N10493" s="93"/>
      <c r="P10493" s="93"/>
    </row>
    <row r="10494" spans="2:16">
      <c r="B10494" s="93"/>
      <c r="C10494" s="93"/>
      <c r="D10494" s="93"/>
      <c r="F10494" s="93"/>
      <c r="H10494" s="93"/>
      <c r="J10494" s="93"/>
      <c r="L10494" s="93"/>
      <c r="N10494" s="93"/>
      <c r="P10494" s="93"/>
    </row>
    <row r="10495" spans="2:16">
      <c r="B10495" s="93"/>
      <c r="C10495" s="93"/>
      <c r="D10495" s="93"/>
      <c r="F10495" s="93"/>
      <c r="H10495" s="93"/>
      <c r="J10495" s="93"/>
      <c r="L10495" s="93"/>
      <c r="N10495" s="93"/>
      <c r="P10495" s="93"/>
    </row>
    <row r="10496" spans="2:16">
      <c r="B10496" s="93"/>
      <c r="C10496" s="93"/>
      <c r="D10496" s="93"/>
      <c r="F10496" s="93"/>
      <c r="H10496" s="93"/>
      <c r="J10496" s="93"/>
      <c r="L10496" s="93"/>
      <c r="N10496" s="93"/>
      <c r="P10496" s="93"/>
    </row>
    <row r="10497" spans="2:16">
      <c r="B10497" s="93"/>
      <c r="C10497" s="93"/>
      <c r="D10497" s="93"/>
      <c r="F10497" s="93"/>
      <c r="H10497" s="93"/>
      <c r="J10497" s="93"/>
      <c r="L10497" s="93"/>
      <c r="N10497" s="93"/>
      <c r="P10497" s="93"/>
    </row>
    <row r="10498" spans="2:16">
      <c r="B10498" s="93"/>
      <c r="C10498" s="93"/>
      <c r="D10498" s="93"/>
      <c r="F10498" s="93"/>
      <c r="H10498" s="93"/>
      <c r="J10498" s="93"/>
      <c r="L10498" s="93"/>
      <c r="N10498" s="93"/>
      <c r="P10498" s="93"/>
    </row>
    <row r="10499" spans="2:16">
      <c r="B10499" s="93"/>
      <c r="C10499" s="93"/>
      <c r="D10499" s="93"/>
      <c r="F10499" s="93"/>
      <c r="H10499" s="93"/>
      <c r="J10499" s="93"/>
      <c r="L10499" s="93"/>
      <c r="N10499" s="93"/>
      <c r="P10499" s="93"/>
    </row>
    <row r="10500" spans="2:16">
      <c r="B10500" s="93"/>
      <c r="C10500" s="93"/>
      <c r="D10500" s="93"/>
      <c r="F10500" s="93"/>
      <c r="H10500" s="93"/>
      <c r="J10500" s="93"/>
      <c r="L10500" s="93"/>
      <c r="N10500" s="93"/>
      <c r="P10500" s="93"/>
    </row>
    <row r="10501" spans="2:16">
      <c r="B10501" s="93"/>
      <c r="C10501" s="93"/>
      <c r="D10501" s="93"/>
      <c r="F10501" s="93"/>
      <c r="H10501" s="93"/>
      <c r="J10501" s="93"/>
      <c r="L10501" s="93"/>
      <c r="N10501" s="93"/>
      <c r="P10501" s="93"/>
    </row>
    <row r="10502" spans="2:16">
      <c r="B10502" s="93"/>
      <c r="C10502" s="93"/>
      <c r="D10502" s="93"/>
      <c r="F10502" s="93"/>
      <c r="H10502" s="93"/>
      <c r="J10502" s="93"/>
      <c r="L10502" s="93"/>
      <c r="N10502" s="93"/>
      <c r="P10502" s="93"/>
    </row>
    <row r="10503" spans="2:16">
      <c r="B10503" s="93"/>
      <c r="C10503" s="93"/>
      <c r="D10503" s="93"/>
      <c r="F10503" s="93"/>
      <c r="H10503" s="93"/>
      <c r="J10503" s="93"/>
      <c r="L10503" s="93"/>
      <c r="N10503" s="93"/>
      <c r="P10503" s="93"/>
    </row>
    <row r="10504" spans="2:16">
      <c r="B10504" s="93"/>
      <c r="C10504" s="93"/>
      <c r="D10504" s="93"/>
      <c r="F10504" s="93"/>
      <c r="H10504" s="93"/>
      <c r="J10504" s="93"/>
      <c r="L10504" s="93"/>
      <c r="N10504" s="93"/>
      <c r="P10504" s="93"/>
    </row>
    <row r="10505" spans="2:16">
      <c r="B10505" s="93"/>
      <c r="C10505" s="93"/>
      <c r="D10505" s="93"/>
      <c r="F10505" s="93"/>
      <c r="H10505" s="93"/>
      <c r="J10505" s="93"/>
      <c r="L10505" s="93"/>
      <c r="N10505" s="93"/>
      <c r="P10505" s="93"/>
    </row>
    <row r="10506" spans="2:16">
      <c r="B10506" s="93"/>
      <c r="C10506" s="93"/>
      <c r="D10506" s="93"/>
      <c r="F10506" s="93"/>
      <c r="H10506" s="93"/>
      <c r="J10506" s="93"/>
      <c r="L10506" s="93"/>
      <c r="N10506" s="93"/>
      <c r="P10506" s="93"/>
    </row>
    <row r="10507" spans="2:16">
      <c r="B10507" s="93"/>
      <c r="C10507" s="93"/>
      <c r="D10507" s="93"/>
      <c r="F10507" s="93"/>
      <c r="H10507" s="93"/>
      <c r="J10507" s="93"/>
      <c r="L10507" s="93"/>
      <c r="N10507" s="93"/>
      <c r="P10507" s="93"/>
    </row>
    <row r="10508" spans="2:16">
      <c r="B10508" s="93"/>
      <c r="C10508" s="93"/>
      <c r="D10508" s="93"/>
      <c r="F10508" s="93"/>
      <c r="H10508" s="93"/>
      <c r="J10508" s="93"/>
      <c r="L10508" s="93"/>
      <c r="N10508" s="93"/>
      <c r="P10508" s="93"/>
    </row>
    <row r="10509" spans="2:16">
      <c r="B10509" s="93"/>
      <c r="C10509" s="93"/>
      <c r="D10509" s="93"/>
      <c r="F10509" s="93"/>
      <c r="H10509" s="93"/>
      <c r="J10509" s="93"/>
      <c r="L10509" s="93"/>
      <c r="N10509" s="93"/>
      <c r="P10509" s="93"/>
    </row>
    <row r="10510" spans="2:16">
      <c r="B10510" s="93"/>
      <c r="C10510" s="93"/>
      <c r="D10510" s="93"/>
      <c r="F10510" s="93"/>
      <c r="H10510" s="93"/>
      <c r="J10510" s="93"/>
      <c r="L10510" s="93"/>
      <c r="N10510" s="93"/>
      <c r="P10510" s="93"/>
    </row>
    <row r="10511" spans="2:16">
      <c r="B10511" s="93"/>
      <c r="C10511" s="93"/>
      <c r="D10511" s="93"/>
      <c r="F10511" s="93"/>
      <c r="H10511" s="93"/>
      <c r="J10511" s="93"/>
      <c r="L10511" s="93"/>
      <c r="N10511" s="93"/>
      <c r="P10511" s="93"/>
    </row>
    <row r="10512" spans="2:16">
      <c r="B10512" s="93"/>
      <c r="C10512" s="93"/>
      <c r="D10512" s="93"/>
      <c r="F10512" s="93"/>
      <c r="H10512" s="93"/>
      <c r="J10512" s="93"/>
      <c r="L10512" s="93"/>
      <c r="N10512" s="93"/>
      <c r="P10512" s="93"/>
    </row>
    <row r="10513" spans="2:16">
      <c r="B10513" s="93"/>
      <c r="C10513" s="93"/>
      <c r="D10513" s="93"/>
      <c r="F10513" s="93"/>
      <c r="H10513" s="93"/>
      <c r="J10513" s="93"/>
      <c r="L10513" s="93"/>
      <c r="N10513" s="93"/>
      <c r="P10513" s="93"/>
    </row>
    <row r="10514" spans="2:16">
      <c r="B10514" s="93"/>
      <c r="C10514" s="93"/>
      <c r="D10514" s="93"/>
      <c r="F10514" s="93"/>
      <c r="H10514" s="93"/>
      <c r="J10514" s="93"/>
      <c r="L10514" s="93"/>
      <c r="N10514" s="93"/>
      <c r="P10514" s="93"/>
    </row>
    <row r="10515" spans="2:16">
      <c r="B10515" s="93"/>
      <c r="C10515" s="93"/>
      <c r="D10515" s="93"/>
      <c r="F10515" s="93"/>
      <c r="H10515" s="93"/>
      <c r="J10515" s="93"/>
      <c r="L10515" s="93"/>
      <c r="N10515" s="93"/>
      <c r="P10515" s="93"/>
    </row>
    <row r="10516" spans="2:16">
      <c r="B10516" s="93"/>
      <c r="C10516" s="93"/>
      <c r="D10516" s="93"/>
      <c r="F10516" s="93"/>
      <c r="H10516" s="93"/>
      <c r="J10516" s="93"/>
      <c r="L10516" s="93"/>
      <c r="N10516" s="93"/>
      <c r="P10516" s="93"/>
    </row>
    <row r="10517" spans="2:16">
      <c r="B10517" s="93"/>
      <c r="C10517" s="93"/>
      <c r="D10517" s="93"/>
      <c r="F10517" s="93"/>
      <c r="H10517" s="93"/>
      <c r="J10517" s="93"/>
      <c r="L10517" s="93"/>
      <c r="N10517" s="93"/>
      <c r="P10517" s="93"/>
    </row>
    <row r="10518" spans="2:16">
      <c r="B10518" s="93"/>
      <c r="C10518" s="93"/>
      <c r="D10518" s="93"/>
      <c r="F10518" s="93"/>
      <c r="H10518" s="93"/>
      <c r="J10518" s="93"/>
      <c r="L10518" s="93"/>
      <c r="N10518" s="93"/>
      <c r="P10518" s="93"/>
    </row>
    <row r="10519" spans="2:16">
      <c r="B10519" s="93"/>
      <c r="C10519" s="93"/>
      <c r="D10519" s="93"/>
      <c r="F10519" s="93"/>
      <c r="H10519" s="93"/>
      <c r="J10519" s="93"/>
      <c r="L10519" s="93"/>
      <c r="N10519" s="93"/>
      <c r="P10519" s="93"/>
    </row>
    <row r="10520" spans="2:16">
      <c r="B10520" s="93"/>
      <c r="C10520" s="93"/>
      <c r="D10520" s="93"/>
      <c r="F10520" s="93"/>
      <c r="H10520" s="93"/>
      <c r="J10520" s="93"/>
      <c r="L10520" s="93"/>
      <c r="N10520" s="93"/>
      <c r="P10520" s="93"/>
    </row>
    <row r="10521" spans="2:16">
      <c r="B10521" s="93"/>
      <c r="C10521" s="93"/>
      <c r="D10521" s="93"/>
      <c r="F10521" s="93"/>
      <c r="H10521" s="93"/>
      <c r="J10521" s="93"/>
      <c r="L10521" s="93"/>
      <c r="N10521" s="93"/>
      <c r="P10521" s="93"/>
    </row>
    <row r="10522" spans="2:16">
      <c r="B10522" s="93"/>
      <c r="C10522" s="93"/>
      <c r="D10522" s="93"/>
      <c r="F10522" s="93"/>
      <c r="H10522" s="93"/>
      <c r="J10522" s="93"/>
      <c r="L10522" s="93"/>
      <c r="N10522" s="93"/>
      <c r="P10522" s="93"/>
    </row>
    <row r="10523" spans="2:16">
      <c r="B10523" s="93"/>
      <c r="C10523" s="93"/>
      <c r="D10523" s="93"/>
      <c r="F10523" s="93"/>
      <c r="H10523" s="93"/>
      <c r="J10523" s="93"/>
      <c r="L10523" s="93"/>
      <c r="N10523" s="93"/>
      <c r="P10523" s="93"/>
    </row>
    <row r="10524" spans="2:16">
      <c r="B10524" s="93"/>
      <c r="C10524" s="93"/>
      <c r="D10524" s="93"/>
      <c r="F10524" s="93"/>
      <c r="H10524" s="93"/>
      <c r="J10524" s="93"/>
      <c r="L10524" s="93"/>
      <c r="N10524" s="93"/>
      <c r="P10524" s="93"/>
    </row>
    <row r="10525" spans="2:16">
      <c r="B10525" s="93"/>
      <c r="C10525" s="93"/>
      <c r="D10525" s="93"/>
      <c r="F10525" s="93"/>
      <c r="H10525" s="93"/>
      <c r="J10525" s="93"/>
      <c r="L10525" s="93"/>
      <c r="N10525" s="93"/>
      <c r="P10525" s="93"/>
    </row>
    <row r="10526" spans="2:16">
      <c r="B10526" s="93"/>
      <c r="C10526" s="93"/>
      <c r="D10526" s="93"/>
      <c r="F10526" s="93"/>
      <c r="H10526" s="93"/>
      <c r="J10526" s="93"/>
      <c r="L10526" s="93"/>
      <c r="N10526" s="93"/>
      <c r="P10526" s="93"/>
    </row>
    <row r="10527" spans="2:16">
      <c r="B10527" s="93"/>
      <c r="C10527" s="93"/>
      <c r="D10527" s="93"/>
      <c r="F10527" s="93"/>
      <c r="H10527" s="93"/>
      <c r="J10527" s="93"/>
      <c r="L10527" s="93"/>
      <c r="N10527" s="93"/>
      <c r="P10527" s="93"/>
    </row>
    <row r="10528" spans="2:16">
      <c r="B10528" s="93"/>
      <c r="C10528" s="93"/>
      <c r="D10528" s="93"/>
      <c r="F10528" s="93"/>
      <c r="H10528" s="93"/>
      <c r="J10528" s="93"/>
      <c r="L10528" s="93"/>
      <c r="N10528" s="93"/>
      <c r="P10528" s="93"/>
    </row>
    <row r="10529" spans="2:16">
      <c r="B10529" s="93"/>
      <c r="C10529" s="93"/>
      <c r="D10529" s="93"/>
      <c r="F10529" s="93"/>
      <c r="H10529" s="93"/>
      <c r="J10529" s="93"/>
      <c r="L10529" s="93"/>
      <c r="N10529" s="93"/>
      <c r="P10529" s="93"/>
    </row>
    <row r="10530" spans="2:16">
      <c r="B10530" s="93"/>
      <c r="C10530" s="93"/>
      <c r="D10530" s="93"/>
      <c r="F10530" s="93"/>
      <c r="H10530" s="93"/>
      <c r="J10530" s="93"/>
      <c r="L10530" s="93"/>
      <c r="N10530" s="93"/>
      <c r="P10530" s="93"/>
    </row>
    <row r="10531" spans="2:16">
      <c r="B10531" s="93"/>
      <c r="C10531" s="93"/>
      <c r="D10531" s="93"/>
      <c r="F10531" s="93"/>
      <c r="H10531" s="93"/>
      <c r="J10531" s="93"/>
      <c r="L10531" s="93"/>
      <c r="N10531" s="93"/>
      <c r="P10531" s="93"/>
    </row>
    <row r="10532" spans="2:16">
      <c r="B10532" s="93"/>
      <c r="C10532" s="93"/>
      <c r="D10532" s="93"/>
      <c r="F10532" s="93"/>
      <c r="H10532" s="93"/>
      <c r="J10532" s="93"/>
      <c r="L10532" s="93"/>
      <c r="N10532" s="93"/>
      <c r="P10532" s="93"/>
    </row>
    <row r="10533" spans="2:16">
      <c r="B10533" s="93"/>
      <c r="C10533" s="93"/>
      <c r="D10533" s="93"/>
      <c r="F10533" s="93"/>
      <c r="H10533" s="93"/>
      <c r="J10533" s="93"/>
      <c r="L10533" s="93"/>
      <c r="N10533" s="93"/>
      <c r="P10533" s="93"/>
    </row>
    <row r="10534" spans="2:16">
      <c r="B10534" s="93"/>
      <c r="C10534" s="93"/>
      <c r="D10534" s="93"/>
      <c r="F10534" s="93"/>
      <c r="H10534" s="93"/>
      <c r="J10534" s="93"/>
      <c r="L10534" s="93"/>
      <c r="N10534" s="93"/>
      <c r="P10534" s="93"/>
    </row>
    <row r="10535" spans="2:16">
      <c r="B10535" s="93"/>
      <c r="C10535" s="93"/>
      <c r="D10535" s="93"/>
      <c r="F10535" s="93"/>
      <c r="H10535" s="93"/>
      <c r="J10535" s="93"/>
      <c r="L10535" s="93"/>
      <c r="N10535" s="93"/>
      <c r="P10535" s="93"/>
    </row>
    <row r="10536" spans="2:16">
      <c r="B10536" s="93"/>
      <c r="C10536" s="93"/>
      <c r="D10536" s="93"/>
      <c r="F10536" s="93"/>
      <c r="H10536" s="93"/>
      <c r="J10536" s="93"/>
      <c r="L10536" s="93"/>
      <c r="N10536" s="93"/>
      <c r="P10536" s="93"/>
    </row>
    <row r="10537" spans="2:16">
      <c r="B10537" s="93"/>
      <c r="C10537" s="93"/>
      <c r="D10537" s="93"/>
      <c r="F10537" s="93"/>
      <c r="H10537" s="93"/>
      <c r="J10537" s="93"/>
      <c r="L10537" s="93"/>
      <c r="N10537" s="93"/>
      <c r="P10537" s="93"/>
    </row>
    <row r="10538" spans="2:16">
      <c r="B10538" s="93"/>
      <c r="C10538" s="93"/>
      <c r="D10538" s="93"/>
      <c r="F10538" s="93"/>
      <c r="H10538" s="93"/>
      <c r="J10538" s="93"/>
      <c r="L10538" s="93"/>
      <c r="N10538" s="93"/>
      <c r="P10538" s="93"/>
    </row>
    <row r="10539" spans="2:16">
      <c r="B10539" s="93"/>
      <c r="C10539" s="93"/>
      <c r="D10539" s="93"/>
      <c r="F10539" s="93"/>
      <c r="H10539" s="93"/>
      <c r="J10539" s="93"/>
      <c r="L10539" s="93"/>
      <c r="N10539" s="93"/>
      <c r="P10539" s="93"/>
    </row>
    <row r="10540" spans="2:16">
      <c r="B10540" s="93"/>
      <c r="C10540" s="93"/>
      <c r="D10540" s="93"/>
      <c r="F10540" s="93"/>
      <c r="H10540" s="93"/>
      <c r="J10540" s="93"/>
      <c r="L10540" s="93"/>
      <c r="N10540" s="93"/>
      <c r="P10540" s="93"/>
    </row>
    <row r="10541" spans="2:16">
      <c r="B10541" s="93"/>
      <c r="C10541" s="93"/>
      <c r="D10541" s="93"/>
      <c r="F10541" s="93"/>
      <c r="H10541" s="93"/>
      <c r="J10541" s="93"/>
      <c r="L10541" s="93"/>
      <c r="N10541" s="93"/>
      <c r="P10541" s="93"/>
    </row>
    <row r="10542" spans="2:16">
      <c r="B10542" s="93"/>
      <c r="C10542" s="93"/>
      <c r="D10542" s="93"/>
      <c r="F10542" s="93"/>
      <c r="H10542" s="93"/>
      <c r="J10542" s="93"/>
      <c r="L10542" s="93"/>
      <c r="N10542" s="93"/>
      <c r="P10542" s="93"/>
    </row>
    <row r="10543" spans="2:16">
      <c r="B10543" s="93"/>
      <c r="C10543" s="93"/>
      <c r="D10543" s="93"/>
      <c r="F10543" s="93"/>
      <c r="H10543" s="93"/>
      <c r="J10543" s="93"/>
      <c r="L10543" s="93"/>
      <c r="N10543" s="93"/>
      <c r="P10543" s="93"/>
    </row>
    <row r="10544" spans="2:16">
      <c r="B10544" s="93"/>
      <c r="C10544" s="93"/>
      <c r="D10544" s="93"/>
      <c r="F10544" s="93"/>
      <c r="H10544" s="93"/>
      <c r="J10544" s="93"/>
      <c r="L10544" s="93"/>
      <c r="N10544" s="93"/>
      <c r="P10544" s="93"/>
    </row>
    <row r="10545" spans="2:16">
      <c r="B10545" s="93"/>
      <c r="C10545" s="93"/>
      <c r="D10545" s="93"/>
      <c r="F10545" s="93"/>
      <c r="H10545" s="93"/>
      <c r="J10545" s="93"/>
      <c r="L10545" s="93"/>
      <c r="N10545" s="93"/>
      <c r="P10545" s="93"/>
    </row>
    <row r="10546" spans="2:16">
      <c r="B10546" s="93"/>
      <c r="C10546" s="93"/>
      <c r="D10546" s="93"/>
      <c r="F10546" s="93"/>
      <c r="H10546" s="93"/>
      <c r="J10546" s="93"/>
      <c r="L10546" s="93"/>
      <c r="N10546" s="93"/>
      <c r="P10546" s="93"/>
    </row>
    <row r="10547" spans="2:16">
      <c r="B10547" s="93"/>
      <c r="C10547" s="93"/>
      <c r="D10547" s="93"/>
      <c r="F10547" s="93"/>
      <c r="H10547" s="93"/>
      <c r="J10547" s="93"/>
      <c r="L10547" s="93"/>
      <c r="N10547" s="93"/>
      <c r="P10547" s="93"/>
    </row>
    <row r="10548" spans="2:16">
      <c r="B10548" s="93"/>
      <c r="C10548" s="93"/>
      <c r="D10548" s="93"/>
      <c r="F10548" s="93"/>
      <c r="H10548" s="93"/>
      <c r="J10548" s="93"/>
      <c r="L10548" s="93"/>
      <c r="N10548" s="93"/>
      <c r="P10548" s="93"/>
    </row>
    <row r="10549" spans="2:16">
      <c r="B10549" s="93"/>
      <c r="C10549" s="93"/>
      <c r="D10549" s="93"/>
      <c r="F10549" s="93"/>
      <c r="H10549" s="93"/>
      <c r="J10549" s="93"/>
      <c r="L10549" s="93"/>
      <c r="N10549" s="93"/>
      <c r="P10549" s="93"/>
    </row>
    <row r="10550" spans="2:16">
      <c r="B10550" s="93"/>
      <c r="C10550" s="93"/>
      <c r="D10550" s="93"/>
      <c r="F10550" s="93"/>
      <c r="H10550" s="93"/>
      <c r="J10550" s="93"/>
      <c r="L10550" s="93"/>
      <c r="N10550" s="93"/>
      <c r="P10550" s="93"/>
    </row>
    <row r="10551" spans="2:16">
      <c r="B10551" s="93"/>
      <c r="C10551" s="93"/>
      <c r="D10551" s="93"/>
      <c r="F10551" s="93"/>
      <c r="H10551" s="93"/>
      <c r="J10551" s="93"/>
      <c r="L10551" s="93"/>
      <c r="N10551" s="93"/>
      <c r="P10551" s="93"/>
    </row>
    <row r="10552" spans="2:16">
      <c r="B10552" s="93"/>
      <c r="C10552" s="93"/>
      <c r="D10552" s="93"/>
      <c r="F10552" s="93"/>
      <c r="H10552" s="93"/>
      <c r="J10552" s="93"/>
      <c r="L10552" s="93"/>
      <c r="N10552" s="93"/>
      <c r="P10552" s="93"/>
    </row>
    <row r="10553" spans="2:16">
      <c r="B10553" s="93"/>
      <c r="C10553" s="93"/>
      <c r="D10553" s="93"/>
      <c r="F10553" s="93"/>
      <c r="H10553" s="93"/>
      <c r="J10553" s="93"/>
      <c r="L10553" s="93"/>
      <c r="N10553" s="93"/>
      <c r="P10553" s="93"/>
    </row>
    <row r="10554" spans="2:16">
      <c r="B10554" s="93"/>
      <c r="C10554" s="93"/>
      <c r="D10554" s="93"/>
      <c r="F10554" s="93"/>
      <c r="H10554" s="93"/>
      <c r="J10554" s="93"/>
      <c r="L10554" s="93"/>
      <c r="N10554" s="93"/>
      <c r="P10554" s="93"/>
    </row>
    <row r="10555" spans="2:16">
      <c r="B10555" s="93"/>
      <c r="C10555" s="93"/>
      <c r="D10555" s="93"/>
      <c r="F10555" s="93"/>
      <c r="H10555" s="93"/>
      <c r="J10555" s="93"/>
      <c r="L10555" s="93"/>
      <c r="N10555" s="93"/>
      <c r="P10555" s="93"/>
    </row>
    <row r="10556" spans="2:16">
      <c r="B10556" s="93"/>
      <c r="C10556" s="93"/>
      <c r="D10556" s="93"/>
      <c r="F10556" s="93"/>
      <c r="H10556" s="93"/>
      <c r="J10556" s="93"/>
      <c r="L10556" s="93"/>
      <c r="N10556" s="93"/>
      <c r="P10556" s="93"/>
    </row>
    <row r="10557" spans="2:16">
      <c r="B10557" s="93"/>
      <c r="C10557" s="93"/>
      <c r="D10557" s="93"/>
      <c r="F10557" s="93"/>
      <c r="H10557" s="93"/>
      <c r="J10557" s="93"/>
      <c r="L10557" s="93"/>
      <c r="N10557" s="93"/>
      <c r="P10557" s="93"/>
    </row>
    <row r="10558" spans="2:16">
      <c r="B10558" s="93"/>
      <c r="C10558" s="93"/>
      <c r="D10558" s="93"/>
      <c r="F10558" s="93"/>
      <c r="H10558" s="93"/>
      <c r="J10558" s="93"/>
      <c r="L10558" s="93"/>
      <c r="N10558" s="93"/>
      <c r="P10558" s="93"/>
    </row>
    <row r="10559" spans="2:16">
      <c r="B10559" s="93"/>
      <c r="C10559" s="93"/>
      <c r="D10559" s="93"/>
      <c r="F10559" s="93"/>
      <c r="H10559" s="93"/>
      <c r="J10559" s="93"/>
      <c r="L10559" s="93"/>
      <c r="N10559" s="93"/>
      <c r="P10559" s="93"/>
    </row>
    <row r="10560" spans="2:16">
      <c r="B10560" s="93"/>
      <c r="C10560" s="93"/>
      <c r="D10560" s="93"/>
      <c r="F10560" s="93"/>
      <c r="H10560" s="93"/>
      <c r="J10560" s="93"/>
      <c r="L10560" s="93"/>
      <c r="N10560" s="93"/>
      <c r="P10560" s="93"/>
    </row>
    <row r="10561" spans="2:16">
      <c r="B10561" s="93"/>
      <c r="C10561" s="93"/>
      <c r="D10561" s="93"/>
      <c r="F10561" s="93"/>
      <c r="H10561" s="93"/>
      <c r="J10561" s="93"/>
      <c r="L10561" s="93"/>
      <c r="N10561" s="93"/>
      <c r="P10561" s="93"/>
    </row>
    <row r="10562" spans="2:16">
      <c r="B10562" s="93"/>
      <c r="C10562" s="93"/>
      <c r="D10562" s="93"/>
      <c r="F10562" s="93"/>
      <c r="H10562" s="93"/>
      <c r="J10562" s="93"/>
      <c r="L10562" s="93"/>
      <c r="N10562" s="93"/>
      <c r="P10562" s="93"/>
    </row>
    <row r="10563" spans="2:16">
      <c r="B10563" s="93"/>
      <c r="C10563" s="93"/>
      <c r="D10563" s="93"/>
      <c r="F10563" s="93"/>
      <c r="H10563" s="93"/>
      <c r="J10563" s="93"/>
      <c r="L10563" s="93"/>
      <c r="N10563" s="93"/>
      <c r="P10563" s="93"/>
    </row>
    <row r="10564" spans="2:16">
      <c r="B10564" s="93"/>
      <c r="C10564" s="93"/>
      <c r="D10564" s="93"/>
      <c r="F10564" s="93"/>
      <c r="H10564" s="93"/>
      <c r="J10564" s="93"/>
      <c r="L10564" s="93"/>
      <c r="N10564" s="93"/>
      <c r="P10564" s="93"/>
    </row>
    <row r="10565" spans="2:16">
      <c r="B10565" s="93"/>
      <c r="C10565" s="93"/>
      <c r="D10565" s="93"/>
      <c r="F10565" s="93"/>
      <c r="H10565" s="93"/>
      <c r="J10565" s="93"/>
      <c r="L10565" s="93"/>
      <c r="N10565" s="93"/>
      <c r="P10565" s="93"/>
    </row>
    <row r="10566" spans="2:16">
      <c r="B10566" s="93"/>
      <c r="C10566" s="93"/>
      <c r="D10566" s="93"/>
      <c r="F10566" s="93"/>
      <c r="H10566" s="93"/>
      <c r="J10566" s="93"/>
      <c r="L10566" s="93"/>
      <c r="N10566" s="93"/>
      <c r="P10566" s="93"/>
    </row>
    <row r="10567" spans="2:16">
      <c r="B10567" s="93"/>
      <c r="C10567" s="93"/>
      <c r="D10567" s="93"/>
      <c r="F10567" s="93"/>
      <c r="H10567" s="93"/>
      <c r="J10567" s="93"/>
      <c r="L10567" s="93"/>
      <c r="N10567" s="93"/>
      <c r="P10567" s="93"/>
    </row>
    <row r="10568" spans="2:16">
      <c r="B10568" s="93"/>
      <c r="C10568" s="93"/>
      <c r="D10568" s="93"/>
      <c r="F10568" s="93"/>
      <c r="H10568" s="93"/>
      <c r="J10568" s="93"/>
      <c r="L10568" s="93"/>
      <c r="N10568" s="93"/>
      <c r="P10568" s="93"/>
    </row>
    <row r="10569" spans="2:16">
      <c r="B10569" s="93"/>
      <c r="C10569" s="93"/>
      <c r="D10569" s="93"/>
      <c r="F10569" s="93"/>
      <c r="H10569" s="93"/>
      <c r="J10569" s="93"/>
      <c r="L10569" s="93"/>
      <c r="N10569" s="93"/>
      <c r="P10569" s="93"/>
    </row>
    <row r="10570" spans="2:16">
      <c r="B10570" s="93"/>
      <c r="C10570" s="93"/>
      <c r="D10570" s="93"/>
      <c r="F10570" s="93"/>
      <c r="H10570" s="93"/>
      <c r="J10570" s="93"/>
      <c r="L10570" s="93"/>
      <c r="N10570" s="93"/>
      <c r="P10570" s="93"/>
    </row>
    <row r="10571" spans="2:16">
      <c r="B10571" s="93"/>
      <c r="C10571" s="93"/>
      <c r="D10571" s="93"/>
      <c r="F10571" s="93"/>
      <c r="H10571" s="93"/>
      <c r="J10571" s="93"/>
      <c r="L10571" s="93"/>
      <c r="N10571" s="93"/>
      <c r="P10571" s="93"/>
    </row>
    <row r="10572" spans="2:16">
      <c r="B10572" s="93"/>
      <c r="C10572" s="93"/>
      <c r="D10572" s="93"/>
      <c r="F10572" s="93"/>
      <c r="H10572" s="93"/>
      <c r="J10572" s="93"/>
      <c r="L10572" s="93"/>
      <c r="N10572" s="93"/>
      <c r="P10572" s="93"/>
    </row>
    <row r="10573" spans="2:16">
      <c r="B10573" s="93"/>
      <c r="C10573" s="93"/>
      <c r="D10573" s="93"/>
      <c r="F10573" s="93"/>
      <c r="H10573" s="93"/>
      <c r="J10573" s="93"/>
      <c r="L10573" s="93"/>
      <c r="N10573" s="93"/>
      <c r="P10573" s="93"/>
    </row>
    <row r="10574" spans="2:16">
      <c r="B10574" s="93"/>
      <c r="C10574" s="93"/>
      <c r="D10574" s="93"/>
      <c r="F10574" s="93"/>
      <c r="H10574" s="93"/>
      <c r="J10574" s="93"/>
      <c r="L10574" s="93"/>
      <c r="N10574" s="93"/>
      <c r="P10574" s="93"/>
    </row>
    <row r="10575" spans="2:16">
      <c r="B10575" s="93"/>
      <c r="C10575" s="93"/>
      <c r="D10575" s="93"/>
      <c r="F10575" s="93"/>
      <c r="H10575" s="93"/>
      <c r="J10575" s="93"/>
      <c r="L10575" s="93"/>
      <c r="N10575" s="93"/>
      <c r="P10575" s="93"/>
    </row>
    <row r="10576" spans="2:16">
      <c r="B10576" s="93"/>
      <c r="C10576" s="93"/>
      <c r="D10576" s="93"/>
      <c r="F10576" s="93"/>
      <c r="H10576" s="93"/>
      <c r="J10576" s="93"/>
      <c r="L10576" s="93"/>
      <c r="N10576" s="93"/>
      <c r="P10576" s="93"/>
    </row>
    <row r="10577" spans="2:16">
      <c r="B10577" s="93"/>
      <c r="C10577" s="93"/>
      <c r="D10577" s="93"/>
      <c r="F10577" s="93"/>
      <c r="H10577" s="93"/>
      <c r="J10577" s="93"/>
      <c r="L10577" s="93"/>
      <c r="N10577" s="93"/>
      <c r="P10577" s="93"/>
    </row>
    <row r="10578" spans="2:16">
      <c r="B10578" s="93"/>
      <c r="C10578" s="93"/>
      <c r="D10578" s="93"/>
      <c r="F10578" s="93"/>
      <c r="H10578" s="93"/>
      <c r="J10578" s="93"/>
      <c r="L10578" s="93"/>
      <c r="N10578" s="93"/>
      <c r="P10578" s="93"/>
    </row>
    <row r="10579" spans="2:16">
      <c r="B10579" s="93"/>
      <c r="C10579" s="93"/>
      <c r="D10579" s="93"/>
      <c r="F10579" s="93"/>
      <c r="H10579" s="93"/>
      <c r="J10579" s="93"/>
      <c r="L10579" s="93"/>
      <c r="N10579" s="93"/>
      <c r="P10579" s="93"/>
    </row>
    <row r="10580" spans="2:16">
      <c r="B10580" s="93"/>
      <c r="C10580" s="93"/>
      <c r="D10580" s="93"/>
      <c r="F10580" s="93"/>
      <c r="H10580" s="93"/>
      <c r="J10580" s="93"/>
      <c r="L10580" s="93"/>
      <c r="N10580" s="93"/>
      <c r="P10580" s="93"/>
    </row>
    <row r="10581" spans="2:16">
      <c r="B10581" s="93"/>
      <c r="C10581" s="93"/>
      <c r="D10581" s="93"/>
      <c r="F10581" s="93"/>
      <c r="H10581" s="93"/>
      <c r="J10581" s="93"/>
      <c r="L10581" s="93"/>
      <c r="N10581" s="93"/>
      <c r="P10581" s="93"/>
    </row>
    <row r="10582" spans="2:16">
      <c r="B10582" s="93"/>
      <c r="C10582" s="93"/>
      <c r="D10582" s="93"/>
      <c r="F10582" s="93"/>
      <c r="H10582" s="93"/>
      <c r="J10582" s="93"/>
      <c r="L10582" s="93"/>
      <c r="N10582" s="93"/>
      <c r="P10582" s="93"/>
    </row>
    <row r="10583" spans="2:16">
      <c r="B10583" s="93"/>
      <c r="C10583" s="93"/>
      <c r="D10583" s="93"/>
      <c r="F10583" s="93"/>
      <c r="H10583" s="93"/>
      <c r="J10583" s="93"/>
      <c r="L10583" s="93"/>
      <c r="N10583" s="93"/>
      <c r="P10583" s="93"/>
    </row>
    <row r="10584" spans="2:16">
      <c r="B10584" s="93"/>
      <c r="C10584" s="93"/>
      <c r="D10584" s="93"/>
      <c r="F10584" s="93"/>
      <c r="H10584" s="93"/>
      <c r="J10584" s="93"/>
      <c r="L10584" s="93"/>
      <c r="N10584" s="93"/>
      <c r="P10584" s="93"/>
    </row>
    <row r="10585" spans="2:16">
      <c r="B10585" s="93"/>
      <c r="C10585" s="93"/>
      <c r="D10585" s="93"/>
      <c r="F10585" s="93"/>
      <c r="H10585" s="93"/>
      <c r="J10585" s="93"/>
      <c r="L10585" s="93"/>
      <c r="N10585" s="93"/>
      <c r="P10585" s="93"/>
    </row>
    <row r="10586" spans="2:16">
      <c r="B10586" s="93"/>
      <c r="C10586" s="93"/>
      <c r="D10586" s="93"/>
      <c r="F10586" s="93"/>
      <c r="H10586" s="93"/>
      <c r="J10586" s="93"/>
      <c r="L10586" s="93"/>
      <c r="N10586" s="93"/>
      <c r="P10586" s="93"/>
    </row>
    <row r="10587" spans="2:16">
      <c r="B10587" s="93"/>
      <c r="C10587" s="93"/>
      <c r="D10587" s="93"/>
      <c r="F10587" s="93"/>
      <c r="H10587" s="93"/>
      <c r="J10587" s="93"/>
      <c r="L10587" s="93"/>
      <c r="N10587" s="93"/>
      <c r="P10587" s="93"/>
    </row>
    <row r="10588" spans="2:16">
      <c r="B10588" s="93"/>
      <c r="C10588" s="93"/>
      <c r="D10588" s="93"/>
      <c r="F10588" s="93"/>
      <c r="H10588" s="93"/>
      <c r="J10588" s="93"/>
      <c r="L10588" s="93"/>
      <c r="N10588" s="93"/>
      <c r="P10588" s="93"/>
    </row>
    <row r="10589" spans="2:16">
      <c r="B10589" s="93"/>
      <c r="C10589" s="93"/>
      <c r="D10589" s="93"/>
      <c r="F10589" s="93"/>
      <c r="H10589" s="93"/>
      <c r="J10589" s="93"/>
      <c r="L10589" s="93"/>
      <c r="N10589" s="93"/>
      <c r="P10589" s="93"/>
    </row>
    <row r="10590" spans="2:16">
      <c r="B10590" s="93"/>
      <c r="C10590" s="93"/>
      <c r="D10590" s="93"/>
      <c r="F10590" s="93"/>
      <c r="H10590" s="93"/>
      <c r="J10590" s="93"/>
      <c r="L10590" s="93"/>
      <c r="N10590" s="93"/>
      <c r="P10590" s="93"/>
    </row>
    <row r="10591" spans="2:16">
      <c r="B10591" s="93"/>
      <c r="C10591" s="93"/>
      <c r="D10591" s="93"/>
      <c r="F10591" s="93"/>
      <c r="H10591" s="93"/>
      <c r="J10591" s="93"/>
      <c r="L10591" s="93"/>
      <c r="N10591" s="93"/>
      <c r="P10591" s="93"/>
    </row>
    <row r="10592" spans="2:16">
      <c r="B10592" s="93"/>
      <c r="C10592" s="93"/>
      <c r="D10592" s="93"/>
      <c r="F10592" s="93"/>
      <c r="H10592" s="93"/>
      <c r="J10592" s="93"/>
      <c r="L10592" s="93"/>
      <c r="N10592" s="93"/>
      <c r="P10592" s="93"/>
    </row>
    <row r="10593" spans="2:16">
      <c r="B10593" s="93"/>
      <c r="C10593" s="93"/>
      <c r="D10593" s="93"/>
      <c r="F10593" s="93"/>
      <c r="H10593" s="93"/>
      <c r="J10593" s="93"/>
      <c r="L10593" s="93"/>
      <c r="N10593" s="93"/>
      <c r="P10593" s="93"/>
    </row>
    <row r="10594" spans="2:16">
      <c r="B10594" s="93"/>
      <c r="C10594" s="93"/>
      <c r="D10594" s="93"/>
      <c r="F10594" s="93"/>
      <c r="H10594" s="93"/>
      <c r="J10594" s="93"/>
      <c r="L10594" s="93"/>
      <c r="N10594" s="93"/>
      <c r="P10594" s="93"/>
    </row>
    <row r="10595" spans="2:16">
      <c r="B10595" s="93"/>
      <c r="C10595" s="93"/>
      <c r="D10595" s="93"/>
      <c r="F10595" s="93"/>
      <c r="H10595" s="93"/>
      <c r="J10595" s="93"/>
      <c r="L10595" s="93"/>
      <c r="N10595" s="93"/>
      <c r="P10595" s="93"/>
    </row>
    <row r="10596" spans="2:16">
      <c r="B10596" s="93"/>
      <c r="C10596" s="93"/>
      <c r="D10596" s="93"/>
      <c r="F10596" s="93"/>
      <c r="H10596" s="93"/>
      <c r="J10596" s="93"/>
      <c r="L10596" s="93"/>
      <c r="N10596" s="93"/>
      <c r="P10596" s="93"/>
    </row>
    <row r="10597" spans="2:16">
      <c r="B10597" s="93"/>
      <c r="C10597" s="93"/>
      <c r="D10597" s="93"/>
      <c r="F10597" s="93"/>
      <c r="H10597" s="93"/>
      <c r="J10597" s="93"/>
      <c r="L10597" s="93"/>
      <c r="N10597" s="93"/>
      <c r="P10597" s="93"/>
    </row>
    <row r="10598" spans="2:16">
      <c r="B10598" s="93"/>
      <c r="C10598" s="93"/>
      <c r="D10598" s="93"/>
      <c r="F10598" s="93"/>
      <c r="H10598" s="93"/>
      <c r="J10598" s="93"/>
      <c r="L10598" s="93"/>
      <c r="N10598" s="93"/>
      <c r="P10598" s="93"/>
    </row>
    <row r="10599" spans="2:16">
      <c r="B10599" s="93"/>
      <c r="C10599" s="93"/>
      <c r="D10599" s="93"/>
      <c r="F10599" s="93"/>
      <c r="H10599" s="93"/>
      <c r="J10599" s="93"/>
      <c r="L10599" s="93"/>
      <c r="N10599" s="93"/>
      <c r="P10599" s="93"/>
    </row>
    <row r="10600" spans="2:16">
      <c r="B10600" s="93"/>
      <c r="C10600" s="93"/>
      <c r="D10600" s="93"/>
      <c r="F10600" s="93"/>
      <c r="H10600" s="93"/>
      <c r="J10600" s="93"/>
      <c r="L10600" s="93"/>
      <c r="N10600" s="93"/>
      <c r="P10600" s="93"/>
    </row>
    <row r="10601" spans="2:16">
      <c r="B10601" s="93"/>
      <c r="C10601" s="93"/>
      <c r="D10601" s="93"/>
      <c r="F10601" s="93"/>
      <c r="H10601" s="93"/>
      <c r="J10601" s="93"/>
      <c r="L10601" s="93"/>
      <c r="N10601" s="93"/>
      <c r="P10601" s="93"/>
    </row>
    <row r="10602" spans="2:16">
      <c r="B10602" s="93"/>
      <c r="C10602" s="93"/>
      <c r="D10602" s="93"/>
      <c r="F10602" s="93"/>
      <c r="H10602" s="93"/>
      <c r="J10602" s="93"/>
      <c r="L10602" s="93"/>
      <c r="N10602" s="93"/>
      <c r="P10602" s="93"/>
    </row>
    <row r="10603" spans="2:16">
      <c r="B10603" s="93"/>
      <c r="C10603" s="93"/>
      <c r="D10603" s="93"/>
      <c r="F10603" s="93"/>
      <c r="H10603" s="93"/>
      <c r="J10603" s="93"/>
      <c r="L10603" s="93"/>
      <c r="N10603" s="93"/>
      <c r="P10603" s="93"/>
    </row>
    <row r="10604" spans="2:16">
      <c r="B10604" s="93"/>
      <c r="C10604" s="93"/>
      <c r="D10604" s="93"/>
      <c r="F10604" s="93"/>
      <c r="H10604" s="93"/>
      <c r="J10604" s="93"/>
      <c r="L10604" s="93"/>
      <c r="N10604" s="93"/>
      <c r="P10604" s="93"/>
    </row>
    <row r="10605" spans="2:16">
      <c r="B10605" s="93"/>
      <c r="C10605" s="93"/>
      <c r="D10605" s="93"/>
      <c r="F10605" s="93"/>
      <c r="H10605" s="93"/>
      <c r="J10605" s="93"/>
      <c r="L10605" s="93"/>
      <c r="N10605" s="93"/>
      <c r="P10605" s="93"/>
    </row>
    <row r="10606" spans="2:16">
      <c r="B10606" s="93"/>
      <c r="C10606" s="93"/>
      <c r="D10606" s="93"/>
      <c r="F10606" s="93"/>
      <c r="H10606" s="93"/>
      <c r="J10606" s="93"/>
      <c r="L10606" s="93"/>
      <c r="N10606" s="93"/>
      <c r="P10606" s="93"/>
    </row>
    <row r="10607" spans="2:16">
      <c r="B10607" s="93"/>
      <c r="C10607" s="93"/>
      <c r="D10607" s="93"/>
      <c r="F10607" s="93"/>
      <c r="H10607" s="93"/>
      <c r="J10607" s="93"/>
      <c r="L10607" s="93"/>
      <c r="N10607" s="93"/>
      <c r="P10607" s="93"/>
    </row>
    <row r="10608" spans="2:16">
      <c r="B10608" s="93"/>
      <c r="C10608" s="93"/>
      <c r="D10608" s="93"/>
      <c r="F10608" s="93"/>
      <c r="H10608" s="93"/>
      <c r="J10608" s="93"/>
      <c r="L10608" s="93"/>
      <c r="N10608" s="93"/>
      <c r="P10608" s="93"/>
    </row>
    <row r="10609" spans="2:16">
      <c r="B10609" s="93"/>
      <c r="C10609" s="93"/>
      <c r="D10609" s="93"/>
      <c r="F10609" s="93"/>
      <c r="H10609" s="93"/>
      <c r="J10609" s="93"/>
      <c r="L10609" s="93"/>
      <c r="N10609" s="93"/>
      <c r="P10609" s="93"/>
    </row>
    <row r="10610" spans="2:16">
      <c r="B10610" s="93"/>
      <c r="C10610" s="93"/>
      <c r="D10610" s="93"/>
      <c r="F10610" s="93"/>
      <c r="H10610" s="93"/>
      <c r="J10610" s="93"/>
      <c r="L10610" s="93"/>
      <c r="N10610" s="93"/>
      <c r="P10610" s="93"/>
    </row>
    <row r="10611" spans="2:16">
      <c r="B10611" s="93"/>
      <c r="C10611" s="93"/>
      <c r="D10611" s="93"/>
      <c r="F10611" s="93"/>
      <c r="H10611" s="93"/>
      <c r="J10611" s="93"/>
      <c r="L10611" s="93"/>
      <c r="N10611" s="93"/>
      <c r="P10611" s="93"/>
    </row>
    <row r="10612" spans="2:16">
      <c r="B10612" s="93"/>
      <c r="C10612" s="93"/>
      <c r="D10612" s="93"/>
      <c r="F10612" s="93"/>
      <c r="H10612" s="93"/>
      <c r="J10612" s="93"/>
      <c r="L10612" s="93"/>
      <c r="N10612" s="93"/>
      <c r="P10612" s="93"/>
    </row>
    <row r="10613" spans="2:16">
      <c r="B10613" s="93"/>
      <c r="C10613" s="93"/>
      <c r="D10613" s="93"/>
      <c r="F10613" s="93"/>
      <c r="H10613" s="93"/>
      <c r="J10613" s="93"/>
      <c r="L10613" s="93"/>
      <c r="N10613" s="93"/>
      <c r="P10613" s="93"/>
    </row>
    <row r="10614" spans="2:16">
      <c r="B10614" s="93"/>
      <c r="C10614" s="93"/>
      <c r="D10614" s="93"/>
      <c r="F10614" s="93"/>
      <c r="H10614" s="93"/>
      <c r="J10614" s="93"/>
      <c r="L10614" s="93"/>
      <c r="N10614" s="93"/>
      <c r="P10614" s="93"/>
    </row>
    <row r="10615" spans="2:16">
      <c r="B10615" s="93"/>
      <c r="C10615" s="93"/>
      <c r="D10615" s="93"/>
      <c r="F10615" s="93"/>
      <c r="H10615" s="93"/>
      <c r="J10615" s="93"/>
      <c r="L10615" s="93"/>
      <c r="N10615" s="93"/>
      <c r="P10615" s="93"/>
    </row>
    <row r="10616" spans="2:16">
      <c r="B10616" s="93"/>
      <c r="C10616" s="93"/>
      <c r="D10616" s="93"/>
      <c r="F10616" s="93"/>
      <c r="H10616" s="93"/>
      <c r="J10616" s="93"/>
      <c r="L10616" s="93"/>
      <c r="N10616" s="93"/>
      <c r="P10616" s="93"/>
    </row>
    <row r="10617" spans="2:16">
      <c r="B10617" s="93"/>
      <c r="C10617" s="93"/>
      <c r="D10617" s="93"/>
      <c r="F10617" s="93"/>
      <c r="H10617" s="93"/>
      <c r="J10617" s="93"/>
      <c r="L10617" s="93"/>
      <c r="N10617" s="93"/>
      <c r="P10617" s="93"/>
    </row>
    <row r="10618" spans="2:16">
      <c r="B10618" s="93"/>
      <c r="C10618" s="93"/>
      <c r="D10618" s="93"/>
      <c r="F10618" s="93"/>
      <c r="H10618" s="93"/>
      <c r="J10618" s="93"/>
      <c r="L10618" s="93"/>
      <c r="N10618" s="93"/>
      <c r="P10618" s="93"/>
    </row>
    <row r="10619" spans="2:16">
      <c r="B10619" s="93"/>
      <c r="C10619" s="93"/>
      <c r="D10619" s="93"/>
      <c r="F10619" s="93"/>
      <c r="H10619" s="93"/>
      <c r="J10619" s="93"/>
      <c r="L10619" s="93"/>
      <c r="N10619" s="93"/>
      <c r="P10619" s="93"/>
    </row>
    <row r="10620" spans="2:16">
      <c r="B10620" s="93"/>
      <c r="C10620" s="93"/>
      <c r="D10620" s="93"/>
      <c r="F10620" s="93"/>
      <c r="H10620" s="93"/>
      <c r="J10620" s="93"/>
      <c r="L10620" s="93"/>
      <c r="N10620" s="93"/>
      <c r="P10620" s="93"/>
    </row>
    <row r="10621" spans="2:16">
      <c r="B10621" s="93"/>
      <c r="C10621" s="93"/>
      <c r="D10621" s="93"/>
      <c r="F10621" s="93"/>
      <c r="H10621" s="93"/>
      <c r="J10621" s="93"/>
      <c r="L10621" s="93"/>
      <c r="N10621" s="93"/>
      <c r="P10621" s="93"/>
    </row>
    <row r="10622" spans="2:16">
      <c r="B10622" s="93"/>
      <c r="C10622" s="93"/>
      <c r="D10622" s="93"/>
      <c r="F10622" s="93"/>
      <c r="H10622" s="93"/>
      <c r="J10622" s="93"/>
      <c r="L10622" s="93"/>
      <c r="N10622" s="93"/>
      <c r="P10622" s="93"/>
    </row>
    <row r="10623" spans="2:16">
      <c r="B10623" s="93"/>
      <c r="C10623" s="93"/>
      <c r="D10623" s="93"/>
      <c r="F10623" s="93"/>
      <c r="H10623" s="93"/>
      <c r="J10623" s="93"/>
      <c r="L10623" s="93"/>
      <c r="N10623" s="93"/>
      <c r="P10623" s="93"/>
    </row>
    <row r="10624" spans="2:16">
      <c r="B10624" s="93"/>
      <c r="C10624" s="93"/>
      <c r="D10624" s="93"/>
      <c r="F10624" s="93"/>
      <c r="H10624" s="93"/>
      <c r="J10624" s="93"/>
      <c r="L10624" s="93"/>
      <c r="N10624" s="93"/>
      <c r="P10624" s="93"/>
    </row>
    <row r="10625" spans="2:16">
      <c r="B10625" s="93"/>
      <c r="C10625" s="93"/>
      <c r="D10625" s="93"/>
      <c r="F10625" s="93"/>
      <c r="H10625" s="93"/>
      <c r="J10625" s="93"/>
      <c r="L10625" s="93"/>
      <c r="N10625" s="93"/>
      <c r="P10625" s="93"/>
    </row>
    <row r="10626" spans="2:16">
      <c r="B10626" s="93"/>
      <c r="C10626" s="93"/>
      <c r="D10626" s="93"/>
      <c r="F10626" s="93"/>
      <c r="H10626" s="93"/>
      <c r="J10626" s="93"/>
      <c r="L10626" s="93"/>
      <c r="N10626" s="93"/>
      <c r="P10626" s="93"/>
    </row>
    <row r="10627" spans="2:16">
      <c r="B10627" s="93"/>
      <c r="C10627" s="93"/>
      <c r="D10627" s="93"/>
      <c r="F10627" s="93"/>
      <c r="H10627" s="93"/>
      <c r="J10627" s="93"/>
      <c r="L10627" s="93"/>
      <c r="N10627" s="93"/>
      <c r="P10627" s="93"/>
    </row>
    <row r="10628" spans="2:16">
      <c r="B10628" s="93"/>
      <c r="C10628" s="93"/>
      <c r="D10628" s="93"/>
      <c r="F10628" s="93"/>
      <c r="H10628" s="93"/>
      <c r="J10628" s="93"/>
      <c r="L10628" s="93"/>
      <c r="N10628" s="93"/>
      <c r="P10628" s="93"/>
    </row>
    <row r="10629" spans="2:16">
      <c r="B10629" s="93"/>
      <c r="C10629" s="93"/>
      <c r="D10629" s="93"/>
      <c r="F10629" s="93"/>
      <c r="H10629" s="93"/>
      <c r="J10629" s="93"/>
      <c r="L10629" s="93"/>
      <c r="N10629" s="93"/>
      <c r="P10629" s="93"/>
    </row>
    <row r="10630" spans="2:16">
      <c r="B10630" s="93"/>
      <c r="C10630" s="93"/>
      <c r="D10630" s="93"/>
      <c r="F10630" s="93"/>
      <c r="H10630" s="93"/>
      <c r="J10630" s="93"/>
      <c r="L10630" s="93"/>
      <c r="N10630" s="93"/>
      <c r="P10630" s="93"/>
    </row>
    <row r="10631" spans="2:16">
      <c r="B10631" s="93"/>
      <c r="C10631" s="93"/>
      <c r="D10631" s="93"/>
      <c r="F10631" s="93"/>
      <c r="H10631" s="93"/>
      <c r="J10631" s="93"/>
      <c r="L10631" s="93"/>
      <c r="N10631" s="93"/>
      <c r="P10631" s="93"/>
    </row>
    <row r="10632" spans="2:16">
      <c r="B10632" s="93"/>
      <c r="C10632" s="93"/>
      <c r="D10632" s="93"/>
      <c r="F10632" s="93"/>
      <c r="H10632" s="93"/>
      <c r="J10632" s="93"/>
      <c r="L10632" s="93"/>
      <c r="N10632" s="93"/>
      <c r="P10632" s="93"/>
    </row>
    <row r="10633" spans="2:16">
      <c r="B10633" s="93"/>
      <c r="C10633" s="93"/>
      <c r="D10633" s="93"/>
      <c r="F10633" s="93"/>
      <c r="H10633" s="93"/>
      <c r="J10633" s="93"/>
      <c r="L10633" s="93"/>
      <c r="N10633" s="93"/>
      <c r="P10633" s="93"/>
    </row>
    <row r="10634" spans="2:16">
      <c r="B10634" s="93"/>
      <c r="C10634" s="93"/>
      <c r="D10634" s="93"/>
      <c r="F10634" s="93"/>
      <c r="H10634" s="93"/>
      <c r="J10634" s="93"/>
      <c r="L10634" s="93"/>
      <c r="N10634" s="93"/>
      <c r="P10634" s="93"/>
    </row>
    <row r="10635" spans="2:16">
      <c r="B10635" s="93"/>
      <c r="C10635" s="93"/>
      <c r="D10635" s="93"/>
      <c r="F10635" s="93"/>
      <c r="H10635" s="93"/>
      <c r="J10635" s="93"/>
      <c r="L10635" s="93"/>
      <c r="N10635" s="93"/>
      <c r="P10635" s="93"/>
    </row>
    <row r="10636" spans="2:16">
      <c r="B10636" s="93"/>
      <c r="C10636" s="93"/>
      <c r="D10636" s="93"/>
      <c r="F10636" s="93"/>
      <c r="H10636" s="93"/>
      <c r="J10636" s="93"/>
      <c r="L10636" s="93"/>
      <c r="N10636" s="93"/>
      <c r="P10636" s="93"/>
    </row>
    <row r="10637" spans="2:16">
      <c r="B10637" s="93"/>
      <c r="C10637" s="93"/>
      <c r="D10637" s="93"/>
      <c r="F10637" s="93"/>
      <c r="H10637" s="93"/>
      <c r="J10637" s="93"/>
      <c r="L10637" s="93"/>
      <c r="N10637" s="93"/>
      <c r="P10637" s="93"/>
    </row>
    <row r="10638" spans="2:16">
      <c r="B10638" s="93"/>
      <c r="C10638" s="93"/>
      <c r="D10638" s="93"/>
      <c r="F10638" s="93"/>
      <c r="H10638" s="93"/>
      <c r="J10638" s="93"/>
      <c r="L10638" s="93"/>
      <c r="N10638" s="93"/>
      <c r="P10638" s="93"/>
    </row>
    <row r="10639" spans="2:16">
      <c r="B10639" s="93"/>
      <c r="C10639" s="93"/>
      <c r="D10639" s="93"/>
      <c r="F10639" s="93"/>
      <c r="H10639" s="93"/>
      <c r="J10639" s="93"/>
      <c r="L10639" s="93"/>
      <c r="N10639" s="93"/>
      <c r="P10639" s="93"/>
    </row>
    <row r="10640" spans="2:16">
      <c r="B10640" s="93"/>
      <c r="C10640" s="93"/>
      <c r="D10640" s="93"/>
      <c r="F10640" s="93"/>
      <c r="H10640" s="93"/>
      <c r="J10640" s="93"/>
      <c r="L10640" s="93"/>
      <c r="N10640" s="93"/>
      <c r="P10640" s="93"/>
    </row>
    <row r="10641" spans="2:16">
      <c r="B10641" s="93"/>
      <c r="C10641" s="93"/>
      <c r="D10641" s="93"/>
      <c r="F10641" s="93"/>
      <c r="H10641" s="93"/>
      <c r="J10641" s="93"/>
      <c r="L10641" s="93"/>
      <c r="N10641" s="93"/>
      <c r="P10641" s="93"/>
    </row>
    <row r="10642" spans="2:16">
      <c r="B10642" s="93"/>
      <c r="C10642" s="93"/>
      <c r="D10642" s="93"/>
      <c r="F10642" s="93"/>
      <c r="H10642" s="93"/>
      <c r="J10642" s="93"/>
      <c r="L10642" s="93"/>
      <c r="N10642" s="93"/>
      <c r="P10642" s="93"/>
    </row>
    <row r="10643" spans="2:16">
      <c r="B10643" s="93"/>
      <c r="C10643" s="93"/>
      <c r="D10643" s="93"/>
      <c r="F10643" s="93"/>
      <c r="H10643" s="93"/>
      <c r="J10643" s="93"/>
      <c r="L10643" s="93"/>
      <c r="N10643" s="93"/>
      <c r="P10643" s="93"/>
    </row>
    <row r="10644" spans="2:16">
      <c r="B10644" s="93"/>
      <c r="C10644" s="93"/>
      <c r="D10644" s="93"/>
      <c r="F10644" s="93"/>
      <c r="H10644" s="93"/>
      <c r="J10644" s="93"/>
      <c r="L10644" s="93"/>
      <c r="N10644" s="93"/>
      <c r="P10644" s="93"/>
    </row>
    <row r="10645" spans="2:16">
      <c r="B10645" s="93"/>
      <c r="C10645" s="93"/>
      <c r="D10645" s="93"/>
      <c r="F10645" s="93"/>
      <c r="H10645" s="93"/>
      <c r="J10645" s="93"/>
      <c r="L10645" s="93"/>
      <c r="N10645" s="93"/>
      <c r="P10645" s="93"/>
    </row>
    <row r="10646" spans="2:16">
      <c r="B10646" s="93"/>
      <c r="C10646" s="93"/>
      <c r="D10646" s="93"/>
      <c r="F10646" s="93"/>
      <c r="H10646" s="93"/>
      <c r="J10646" s="93"/>
      <c r="L10646" s="93"/>
      <c r="N10646" s="93"/>
      <c r="P10646" s="93"/>
    </row>
    <row r="10647" spans="2:16">
      <c r="B10647" s="93"/>
      <c r="C10647" s="93"/>
      <c r="D10647" s="93"/>
      <c r="F10647" s="93"/>
      <c r="H10647" s="93"/>
      <c r="J10647" s="93"/>
      <c r="L10647" s="93"/>
      <c r="N10647" s="93"/>
      <c r="P10647" s="93"/>
    </row>
    <row r="10648" spans="2:16">
      <c r="B10648" s="93"/>
      <c r="C10648" s="93"/>
      <c r="D10648" s="93"/>
      <c r="F10648" s="93"/>
      <c r="H10648" s="93"/>
      <c r="J10648" s="93"/>
      <c r="L10648" s="93"/>
      <c r="N10648" s="93"/>
      <c r="P10648" s="93"/>
    </row>
    <row r="10649" spans="2:16">
      <c r="B10649" s="93"/>
      <c r="C10649" s="93"/>
      <c r="D10649" s="93"/>
      <c r="F10649" s="93"/>
      <c r="H10649" s="93"/>
      <c r="J10649" s="93"/>
      <c r="L10649" s="93"/>
      <c r="N10649" s="93"/>
      <c r="P10649" s="93"/>
    </row>
    <row r="10650" spans="2:16">
      <c r="B10650" s="93"/>
      <c r="C10650" s="93"/>
      <c r="D10650" s="93"/>
      <c r="F10650" s="93"/>
      <c r="H10650" s="93"/>
      <c r="J10650" s="93"/>
      <c r="L10650" s="93"/>
      <c r="N10650" s="93"/>
      <c r="P10650" s="93"/>
    </row>
    <row r="10651" spans="2:16">
      <c r="B10651" s="93"/>
      <c r="C10651" s="93"/>
      <c r="D10651" s="93"/>
      <c r="F10651" s="93"/>
      <c r="H10651" s="93"/>
      <c r="J10651" s="93"/>
      <c r="L10651" s="93"/>
      <c r="N10651" s="93"/>
      <c r="P10651" s="93"/>
    </row>
    <row r="10652" spans="2:16">
      <c r="B10652" s="93"/>
      <c r="C10652" s="93"/>
      <c r="D10652" s="93"/>
      <c r="F10652" s="93"/>
      <c r="H10652" s="93"/>
      <c r="J10652" s="93"/>
      <c r="L10652" s="93"/>
      <c r="N10652" s="93"/>
      <c r="P10652" s="93"/>
    </row>
    <row r="10653" spans="2:16">
      <c r="B10653" s="93"/>
      <c r="C10653" s="93"/>
      <c r="D10653" s="93"/>
      <c r="F10653" s="93"/>
      <c r="H10653" s="93"/>
      <c r="J10653" s="93"/>
      <c r="L10653" s="93"/>
      <c r="N10653" s="93"/>
      <c r="P10653" s="93"/>
    </row>
    <row r="10654" spans="2:16">
      <c r="B10654" s="93"/>
      <c r="C10654" s="93"/>
      <c r="D10654" s="93"/>
      <c r="F10654" s="93"/>
      <c r="H10654" s="93"/>
      <c r="J10654" s="93"/>
      <c r="L10654" s="93"/>
      <c r="N10654" s="93"/>
      <c r="P10654" s="93"/>
    </row>
    <row r="10655" spans="2:16">
      <c r="B10655" s="93"/>
      <c r="C10655" s="93"/>
      <c r="D10655" s="93"/>
      <c r="F10655" s="93"/>
      <c r="H10655" s="93"/>
      <c r="J10655" s="93"/>
      <c r="L10655" s="93"/>
      <c r="N10655" s="93"/>
      <c r="P10655" s="93"/>
    </row>
    <row r="10656" spans="2:16">
      <c r="B10656" s="93"/>
      <c r="C10656" s="93"/>
      <c r="D10656" s="93"/>
      <c r="F10656" s="93"/>
      <c r="H10656" s="93"/>
      <c r="J10656" s="93"/>
      <c r="L10656" s="93"/>
      <c r="N10656" s="93"/>
      <c r="P10656" s="93"/>
    </row>
    <row r="10657" spans="2:16">
      <c r="B10657" s="93"/>
      <c r="C10657" s="93"/>
      <c r="D10657" s="93"/>
      <c r="F10657" s="93"/>
      <c r="H10657" s="93"/>
      <c r="J10657" s="93"/>
      <c r="L10657" s="93"/>
      <c r="N10657" s="93"/>
      <c r="P10657" s="93"/>
    </row>
    <row r="10658" spans="2:16">
      <c r="B10658" s="93"/>
      <c r="C10658" s="93"/>
      <c r="D10658" s="93"/>
      <c r="F10658" s="93"/>
      <c r="H10658" s="93"/>
      <c r="J10658" s="93"/>
      <c r="L10658" s="93"/>
      <c r="N10658" s="93"/>
      <c r="P10658" s="93"/>
    </row>
    <row r="10659" spans="2:16">
      <c r="B10659" s="93"/>
      <c r="C10659" s="93"/>
      <c r="D10659" s="93"/>
      <c r="F10659" s="93"/>
      <c r="H10659" s="93"/>
      <c r="J10659" s="93"/>
      <c r="L10659" s="93"/>
      <c r="N10659" s="93"/>
      <c r="P10659" s="93"/>
    </row>
    <row r="10660" spans="2:16">
      <c r="B10660" s="93"/>
      <c r="C10660" s="93"/>
      <c r="D10660" s="93"/>
      <c r="F10660" s="93"/>
      <c r="H10660" s="93"/>
      <c r="J10660" s="93"/>
      <c r="L10660" s="93"/>
      <c r="N10660" s="93"/>
      <c r="P10660" s="93"/>
    </row>
    <row r="10661" spans="2:16">
      <c r="B10661" s="93"/>
      <c r="C10661" s="93"/>
      <c r="D10661" s="93"/>
      <c r="F10661" s="93"/>
      <c r="H10661" s="93"/>
      <c r="J10661" s="93"/>
      <c r="L10661" s="93"/>
      <c r="N10661" s="93"/>
      <c r="P10661" s="93"/>
    </row>
    <row r="10662" spans="2:16">
      <c r="B10662" s="93"/>
      <c r="C10662" s="93"/>
      <c r="D10662" s="93"/>
      <c r="F10662" s="93"/>
      <c r="H10662" s="93"/>
      <c r="J10662" s="93"/>
      <c r="L10662" s="93"/>
      <c r="N10662" s="93"/>
      <c r="P10662" s="93"/>
    </row>
    <row r="10663" spans="2:16">
      <c r="B10663" s="93"/>
      <c r="C10663" s="93"/>
      <c r="D10663" s="93"/>
      <c r="F10663" s="93"/>
      <c r="H10663" s="93"/>
      <c r="J10663" s="93"/>
      <c r="L10663" s="93"/>
      <c r="N10663" s="93"/>
      <c r="P10663" s="93"/>
    </row>
    <row r="10664" spans="2:16">
      <c r="B10664" s="93"/>
      <c r="C10664" s="93"/>
      <c r="D10664" s="93"/>
      <c r="F10664" s="93"/>
      <c r="H10664" s="93"/>
      <c r="J10664" s="93"/>
      <c r="L10664" s="93"/>
      <c r="N10664" s="93"/>
      <c r="P10664" s="93"/>
    </row>
    <row r="10665" spans="2:16">
      <c r="B10665" s="93"/>
      <c r="C10665" s="93"/>
      <c r="D10665" s="93"/>
      <c r="F10665" s="93"/>
      <c r="H10665" s="93"/>
      <c r="J10665" s="93"/>
      <c r="L10665" s="93"/>
      <c r="N10665" s="93"/>
      <c r="P10665" s="93"/>
    </row>
    <row r="10666" spans="2:16">
      <c r="B10666" s="93"/>
      <c r="C10666" s="93"/>
      <c r="D10666" s="93"/>
      <c r="F10666" s="93"/>
      <c r="H10666" s="93"/>
      <c r="J10666" s="93"/>
      <c r="L10666" s="93"/>
      <c r="N10666" s="93"/>
      <c r="P10666" s="93"/>
    </row>
    <row r="10667" spans="2:16">
      <c r="B10667" s="93"/>
      <c r="C10667" s="93"/>
      <c r="D10667" s="93"/>
      <c r="F10667" s="93"/>
      <c r="H10667" s="93"/>
      <c r="J10667" s="93"/>
      <c r="L10667" s="93"/>
      <c r="N10667" s="93"/>
      <c r="P10667" s="93"/>
    </row>
    <row r="10668" spans="2:16">
      <c r="B10668" s="93"/>
      <c r="C10668" s="93"/>
      <c r="D10668" s="93"/>
      <c r="F10668" s="93"/>
      <c r="H10668" s="93"/>
      <c r="J10668" s="93"/>
      <c r="L10668" s="93"/>
      <c r="N10668" s="93"/>
      <c r="P10668" s="93"/>
    </row>
    <row r="10669" spans="2:16">
      <c r="B10669" s="93"/>
      <c r="C10669" s="93"/>
      <c r="D10669" s="93"/>
      <c r="F10669" s="93"/>
      <c r="H10669" s="93"/>
      <c r="J10669" s="93"/>
      <c r="L10669" s="93"/>
      <c r="N10669" s="93"/>
      <c r="P10669" s="93"/>
    </row>
    <row r="10670" spans="2:16">
      <c r="B10670" s="93"/>
      <c r="C10670" s="93"/>
      <c r="D10670" s="93"/>
      <c r="F10670" s="93"/>
      <c r="H10670" s="93"/>
      <c r="J10670" s="93"/>
      <c r="L10670" s="93"/>
      <c r="N10670" s="93"/>
      <c r="P10670" s="93"/>
    </row>
    <row r="10671" spans="2:16">
      <c r="B10671" s="93"/>
      <c r="C10671" s="93"/>
      <c r="D10671" s="93"/>
      <c r="F10671" s="93"/>
      <c r="H10671" s="93"/>
      <c r="J10671" s="93"/>
      <c r="L10671" s="93"/>
      <c r="N10671" s="93"/>
      <c r="P10671" s="93"/>
    </row>
    <row r="10672" spans="2:16">
      <c r="B10672" s="93"/>
      <c r="C10672" s="93"/>
      <c r="D10672" s="93"/>
      <c r="F10672" s="93"/>
      <c r="H10672" s="93"/>
      <c r="J10672" s="93"/>
      <c r="L10672" s="93"/>
      <c r="N10672" s="93"/>
      <c r="P10672" s="93"/>
    </row>
    <row r="10673" spans="2:16">
      <c r="B10673" s="93"/>
      <c r="C10673" s="93"/>
      <c r="D10673" s="93"/>
      <c r="F10673" s="93"/>
      <c r="H10673" s="93"/>
      <c r="J10673" s="93"/>
      <c r="L10673" s="93"/>
      <c r="N10673" s="93"/>
      <c r="P10673" s="93"/>
    </row>
    <row r="10674" spans="2:16">
      <c r="B10674" s="93"/>
      <c r="C10674" s="93"/>
      <c r="D10674" s="93"/>
      <c r="F10674" s="93"/>
      <c r="H10674" s="93"/>
      <c r="J10674" s="93"/>
      <c r="L10674" s="93"/>
      <c r="N10674" s="93"/>
      <c r="P10674" s="93"/>
    </row>
    <row r="10675" spans="2:16">
      <c r="B10675" s="93"/>
      <c r="C10675" s="93"/>
      <c r="D10675" s="93"/>
      <c r="F10675" s="93"/>
      <c r="H10675" s="93"/>
      <c r="J10675" s="93"/>
      <c r="L10675" s="93"/>
      <c r="N10675" s="93"/>
      <c r="P10675" s="93"/>
    </row>
    <row r="10676" spans="2:16">
      <c r="B10676" s="93"/>
      <c r="C10676" s="93"/>
      <c r="D10676" s="93"/>
      <c r="F10676" s="93"/>
      <c r="H10676" s="93"/>
      <c r="J10676" s="93"/>
      <c r="L10676" s="93"/>
      <c r="N10676" s="93"/>
      <c r="P10676" s="93"/>
    </row>
    <row r="10677" spans="2:16">
      <c r="B10677" s="93"/>
      <c r="C10677" s="93"/>
      <c r="D10677" s="93"/>
      <c r="F10677" s="93"/>
      <c r="H10677" s="93"/>
      <c r="J10677" s="93"/>
      <c r="L10677" s="93"/>
      <c r="N10677" s="93"/>
      <c r="P10677" s="93"/>
    </row>
    <row r="10678" spans="2:16">
      <c r="B10678" s="93"/>
      <c r="C10678" s="93"/>
      <c r="D10678" s="93"/>
      <c r="F10678" s="93"/>
      <c r="H10678" s="93"/>
      <c r="J10678" s="93"/>
      <c r="L10678" s="93"/>
      <c r="N10678" s="93"/>
      <c r="P10678" s="93"/>
    </row>
    <row r="10679" spans="2:16">
      <c r="B10679" s="93"/>
      <c r="C10679" s="93"/>
      <c r="D10679" s="93"/>
      <c r="F10679" s="93"/>
      <c r="H10679" s="93"/>
      <c r="J10679" s="93"/>
      <c r="L10679" s="93"/>
      <c r="N10679" s="93"/>
      <c r="P10679" s="93"/>
    </row>
    <row r="10680" spans="2:16">
      <c r="B10680" s="93"/>
      <c r="C10680" s="93"/>
      <c r="D10680" s="93"/>
      <c r="F10680" s="93"/>
      <c r="H10680" s="93"/>
      <c r="J10680" s="93"/>
      <c r="L10680" s="93"/>
      <c r="N10680" s="93"/>
      <c r="P10680" s="93"/>
    </row>
    <row r="10681" spans="2:16">
      <c r="B10681" s="93"/>
      <c r="C10681" s="93"/>
      <c r="D10681" s="93"/>
      <c r="F10681" s="93"/>
      <c r="H10681" s="93"/>
      <c r="J10681" s="93"/>
      <c r="L10681" s="93"/>
      <c r="N10681" s="93"/>
      <c r="P10681" s="93"/>
    </row>
    <row r="10682" spans="2:16">
      <c r="B10682" s="93"/>
      <c r="C10682" s="93"/>
      <c r="D10682" s="93"/>
      <c r="F10682" s="93"/>
      <c r="H10682" s="93"/>
      <c r="J10682" s="93"/>
      <c r="L10682" s="93"/>
      <c r="N10682" s="93"/>
      <c r="P10682" s="93"/>
    </row>
    <row r="10683" spans="2:16">
      <c r="B10683" s="93"/>
      <c r="C10683" s="93"/>
      <c r="D10683" s="93"/>
      <c r="F10683" s="93"/>
      <c r="H10683" s="93"/>
      <c r="J10683" s="93"/>
      <c r="L10683" s="93"/>
      <c r="N10683" s="93"/>
      <c r="P10683" s="93"/>
    </row>
    <row r="10684" spans="2:16">
      <c r="B10684" s="93"/>
      <c r="C10684" s="93"/>
      <c r="D10684" s="93"/>
      <c r="F10684" s="93"/>
      <c r="H10684" s="93"/>
      <c r="J10684" s="93"/>
      <c r="L10684" s="93"/>
      <c r="N10684" s="93"/>
      <c r="P10684" s="93"/>
    </row>
    <row r="10685" spans="2:16">
      <c r="B10685" s="93"/>
      <c r="C10685" s="93"/>
      <c r="D10685" s="93"/>
      <c r="F10685" s="93"/>
      <c r="H10685" s="93"/>
      <c r="J10685" s="93"/>
      <c r="L10685" s="93"/>
      <c r="N10685" s="93"/>
      <c r="P10685" s="93"/>
    </row>
    <row r="10686" spans="2:16">
      <c r="B10686" s="93"/>
      <c r="C10686" s="93"/>
      <c r="D10686" s="93"/>
      <c r="F10686" s="93"/>
      <c r="H10686" s="93"/>
      <c r="J10686" s="93"/>
      <c r="L10686" s="93"/>
      <c r="N10686" s="93"/>
      <c r="P10686" s="93"/>
    </row>
    <row r="10687" spans="2:16">
      <c r="B10687" s="93"/>
      <c r="C10687" s="93"/>
      <c r="D10687" s="93"/>
      <c r="F10687" s="93"/>
      <c r="H10687" s="93"/>
      <c r="J10687" s="93"/>
      <c r="L10687" s="93"/>
      <c r="N10687" s="93"/>
      <c r="P10687" s="93"/>
    </row>
    <row r="10688" spans="2:16">
      <c r="B10688" s="93"/>
      <c r="C10688" s="93"/>
      <c r="D10688" s="93"/>
      <c r="F10688" s="93"/>
      <c r="H10688" s="93"/>
      <c r="J10688" s="93"/>
      <c r="L10688" s="93"/>
      <c r="N10688" s="93"/>
      <c r="P10688" s="93"/>
    </row>
    <row r="10689" spans="2:16">
      <c r="B10689" s="93"/>
      <c r="C10689" s="93"/>
      <c r="D10689" s="93"/>
      <c r="F10689" s="93"/>
      <c r="H10689" s="93"/>
      <c r="J10689" s="93"/>
      <c r="L10689" s="93"/>
      <c r="N10689" s="93"/>
      <c r="P10689" s="93"/>
    </row>
    <row r="10690" spans="2:16">
      <c r="B10690" s="93"/>
      <c r="C10690" s="93"/>
      <c r="D10690" s="93"/>
      <c r="F10690" s="93"/>
      <c r="H10690" s="93"/>
      <c r="J10690" s="93"/>
      <c r="L10690" s="93"/>
      <c r="N10690" s="93"/>
      <c r="P10690" s="93"/>
    </row>
    <row r="10691" spans="2:16">
      <c r="B10691" s="93"/>
      <c r="C10691" s="93"/>
      <c r="D10691" s="93"/>
      <c r="F10691" s="93"/>
      <c r="H10691" s="93"/>
      <c r="J10691" s="93"/>
      <c r="L10691" s="93"/>
      <c r="N10691" s="93"/>
      <c r="P10691" s="93"/>
    </row>
    <row r="10692" spans="2:16">
      <c r="B10692" s="93"/>
      <c r="C10692" s="93"/>
      <c r="D10692" s="93"/>
      <c r="F10692" s="93"/>
      <c r="H10692" s="93"/>
      <c r="J10692" s="93"/>
      <c r="L10692" s="93"/>
      <c r="N10692" s="93"/>
      <c r="P10692" s="93"/>
    </row>
    <row r="10693" spans="2:16">
      <c r="B10693" s="93"/>
      <c r="C10693" s="93"/>
      <c r="D10693" s="93"/>
      <c r="F10693" s="93"/>
      <c r="H10693" s="93"/>
      <c r="J10693" s="93"/>
      <c r="L10693" s="93"/>
      <c r="N10693" s="93"/>
      <c r="P10693" s="93"/>
    </row>
    <row r="10694" spans="2:16">
      <c r="B10694" s="93"/>
      <c r="C10694" s="93"/>
      <c r="D10694" s="93"/>
      <c r="F10694" s="93"/>
      <c r="H10694" s="93"/>
      <c r="J10694" s="93"/>
      <c r="L10694" s="93"/>
      <c r="N10694" s="93"/>
      <c r="P10694" s="93"/>
    </row>
    <row r="10695" spans="2:16">
      <c r="B10695" s="93"/>
      <c r="C10695" s="93"/>
      <c r="D10695" s="93"/>
      <c r="F10695" s="93"/>
      <c r="H10695" s="93"/>
      <c r="J10695" s="93"/>
      <c r="L10695" s="93"/>
      <c r="N10695" s="93"/>
      <c r="P10695" s="93"/>
    </row>
    <row r="10696" spans="2:16">
      <c r="B10696" s="93"/>
      <c r="C10696" s="93"/>
      <c r="D10696" s="93"/>
      <c r="F10696" s="93"/>
      <c r="H10696" s="93"/>
      <c r="J10696" s="93"/>
      <c r="L10696" s="93"/>
      <c r="N10696" s="93"/>
      <c r="P10696" s="93"/>
    </row>
    <row r="10697" spans="2:16">
      <c r="B10697" s="93"/>
      <c r="C10697" s="93"/>
      <c r="D10697" s="93"/>
      <c r="F10697" s="93"/>
      <c r="H10697" s="93"/>
      <c r="J10697" s="93"/>
      <c r="L10697" s="93"/>
      <c r="N10697" s="93"/>
      <c r="P10697" s="93"/>
    </row>
    <row r="10698" spans="2:16">
      <c r="B10698" s="93"/>
      <c r="C10698" s="93"/>
      <c r="D10698" s="93"/>
      <c r="F10698" s="93"/>
      <c r="H10698" s="93"/>
      <c r="J10698" s="93"/>
      <c r="L10698" s="93"/>
      <c r="N10698" s="93"/>
      <c r="P10698" s="93"/>
    </row>
    <row r="10699" spans="2:16">
      <c r="B10699" s="93"/>
      <c r="C10699" s="93"/>
      <c r="D10699" s="93"/>
      <c r="F10699" s="93"/>
      <c r="H10699" s="93"/>
      <c r="J10699" s="93"/>
      <c r="L10699" s="93"/>
      <c r="N10699" s="93"/>
      <c r="P10699" s="93"/>
    </row>
    <row r="10700" spans="2:16">
      <c r="B10700" s="93"/>
      <c r="C10700" s="93"/>
      <c r="D10700" s="93"/>
      <c r="F10700" s="93"/>
      <c r="H10700" s="93"/>
      <c r="J10700" s="93"/>
      <c r="L10700" s="93"/>
      <c r="N10700" s="93"/>
      <c r="P10700" s="93"/>
    </row>
    <row r="10701" spans="2:16">
      <c r="B10701" s="93"/>
      <c r="C10701" s="93"/>
      <c r="D10701" s="93"/>
      <c r="F10701" s="93"/>
      <c r="H10701" s="93"/>
      <c r="J10701" s="93"/>
      <c r="L10701" s="93"/>
      <c r="N10701" s="93"/>
      <c r="P10701" s="93"/>
    </row>
    <row r="10702" spans="2:16">
      <c r="B10702" s="93"/>
      <c r="C10702" s="93"/>
      <c r="D10702" s="93"/>
      <c r="F10702" s="93"/>
      <c r="H10702" s="93"/>
      <c r="J10702" s="93"/>
      <c r="L10702" s="93"/>
      <c r="N10702" s="93"/>
      <c r="P10702" s="93"/>
    </row>
    <row r="10703" spans="2:16">
      <c r="B10703" s="93"/>
      <c r="C10703" s="93"/>
      <c r="D10703" s="93"/>
      <c r="F10703" s="93"/>
      <c r="H10703" s="93"/>
      <c r="J10703" s="93"/>
      <c r="L10703" s="93"/>
      <c r="N10703" s="93"/>
      <c r="P10703" s="93"/>
    </row>
    <row r="10704" spans="2:16">
      <c r="B10704" s="93"/>
      <c r="C10704" s="93"/>
      <c r="D10704" s="93"/>
      <c r="F10704" s="93"/>
      <c r="H10704" s="93"/>
      <c r="J10704" s="93"/>
      <c r="L10704" s="93"/>
      <c r="N10704" s="93"/>
      <c r="P10704" s="93"/>
    </row>
    <row r="10705" spans="2:16">
      <c r="B10705" s="93"/>
      <c r="C10705" s="93"/>
      <c r="D10705" s="93"/>
      <c r="F10705" s="93"/>
      <c r="H10705" s="93"/>
      <c r="J10705" s="93"/>
      <c r="L10705" s="93"/>
      <c r="N10705" s="93"/>
      <c r="P10705" s="93"/>
    </row>
    <row r="10706" spans="2:16">
      <c r="B10706" s="93"/>
      <c r="C10706" s="93"/>
      <c r="D10706" s="93"/>
      <c r="F10706" s="93"/>
      <c r="H10706" s="93"/>
      <c r="J10706" s="93"/>
      <c r="L10706" s="93"/>
      <c r="N10706" s="93"/>
      <c r="P10706" s="93"/>
    </row>
    <row r="10707" spans="2:16">
      <c r="B10707" s="93"/>
      <c r="C10707" s="93"/>
      <c r="D10707" s="93"/>
      <c r="F10707" s="93"/>
      <c r="H10707" s="93"/>
      <c r="J10707" s="93"/>
      <c r="L10707" s="93"/>
      <c r="N10707" s="93"/>
      <c r="P10707" s="93"/>
    </row>
    <row r="10708" spans="2:16">
      <c r="B10708" s="93"/>
      <c r="C10708" s="93"/>
      <c r="D10708" s="93"/>
      <c r="F10708" s="93"/>
      <c r="H10708" s="93"/>
      <c r="J10708" s="93"/>
      <c r="L10708" s="93"/>
      <c r="N10708" s="93"/>
      <c r="P10708" s="93"/>
    </row>
    <row r="10709" spans="2:16">
      <c r="B10709" s="93"/>
      <c r="C10709" s="93"/>
      <c r="D10709" s="93"/>
      <c r="F10709" s="93"/>
      <c r="H10709" s="93"/>
      <c r="J10709" s="93"/>
      <c r="L10709" s="93"/>
      <c r="N10709" s="93"/>
      <c r="P10709" s="93"/>
    </row>
    <row r="10710" spans="2:16">
      <c r="B10710" s="93"/>
      <c r="C10710" s="93"/>
      <c r="D10710" s="93"/>
      <c r="F10710" s="93"/>
      <c r="H10710" s="93"/>
      <c r="J10710" s="93"/>
      <c r="L10710" s="93"/>
      <c r="N10710" s="93"/>
      <c r="P10710" s="93"/>
    </row>
    <row r="10711" spans="2:16">
      <c r="B10711" s="93"/>
      <c r="C10711" s="93"/>
      <c r="D10711" s="93"/>
      <c r="F10711" s="93"/>
      <c r="H10711" s="93"/>
      <c r="J10711" s="93"/>
      <c r="L10711" s="93"/>
      <c r="N10711" s="93"/>
      <c r="P10711" s="93"/>
    </row>
    <row r="10712" spans="2:16">
      <c r="B10712" s="93"/>
      <c r="C10712" s="93"/>
      <c r="D10712" s="93"/>
      <c r="F10712" s="93"/>
      <c r="H10712" s="93"/>
      <c r="J10712" s="93"/>
      <c r="L10712" s="93"/>
      <c r="N10712" s="93"/>
      <c r="P10712" s="93"/>
    </row>
    <row r="10713" spans="2:16">
      <c r="B10713" s="93"/>
      <c r="C10713" s="93"/>
      <c r="D10713" s="93"/>
      <c r="F10713" s="93"/>
      <c r="H10713" s="93"/>
      <c r="J10713" s="93"/>
      <c r="L10713" s="93"/>
      <c r="N10713" s="93"/>
      <c r="P10713" s="93"/>
    </row>
    <row r="10714" spans="2:16">
      <c r="B10714" s="93"/>
      <c r="C10714" s="93"/>
      <c r="D10714" s="93"/>
      <c r="F10714" s="93"/>
      <c r="H10714" s="93"/>
      <c r="J10714" s="93"/>
      <c r="L10714" s="93"/>
      <c r="N10714" s="93"/>
      <c r="P10714" s="93"/>
    </row>
    <row r="10715" spans="2:16">
      <c r="B10715" s="93"/>
      <c r="C10715" s="93"/>
      <c r="D10715" s="93"/>
      <c r="F10715" s="93"/>
      <c r="H10715" s="93"/>
      <c r="J10715" s="93"/>
      <c r="L10715" s="93"/>
      <c r="N10715" s="93"/>
      <c r="P10715" s="93"/>
    </row>
    <row r="10716" spans="2:16">
      <c r="B10716" s="93"/>
      <c r="C10716" s="93"/>
      <c r="D10716" s="93"/>
      <c r="F10716" s="93"/>
      <c r="H10716" s="93"/>
      <c r="J10716" s="93"/>
      <c r="L10716" s="93"/>
      <c r="N10716" s="93"/>
      <c r="P10716" s="93"/>
    </row>
    <row r="10717" spans="2:16">
      <c r="B10717" s="93"/>
      <c r="C10717" s="93"/>
      <c r="D10717" s="93"/>
      <c r="F10717" s="93"/>
      <c r="H10717" s="93"/>
      <c r="J10717" s="93"/>
      <c r="L10717" s="93"/>
      <c r="N10717" s="93"/>
      <c r="P10717" s="93"/>
    </row>
    <row r="10718" spans="2:16">
      <c r="B10718" s="93"/>
      <c r="C10718" s="93"/>
      <c r="D10718" s="93"/>
      <c r="F10718" s="93"/>
      <c r="H10718" s="93"/>
      <c r="J10718" s="93"/>
      <c r="L10718" s="93"/>
      <c r="N10718" s="93"/>
      <c r="P10718" s="93"/>
    </row>
    <row r="10719" spans="2:16">
      <c r="B10719" s="93"/>
      <c r="C10719" s="93"/>
      <c r="D10719" s="93"/>
      <c r="F10719" s="93"/>
      <c r="H10719" s="93"/>
      <c r="J10719" s="93"/>
      <c r="L10719" s="93"/>
      <c r="N10719" s="93"/>
      <c r="P10719" s="93"/>
    </row>
    <row r="10720" spans="2:16">
      <c r="B10720" s="93"/>
      <c r="C10720" s="93"/>
      <c r="D10720" s="93"/>
      <c r="F10720" s="93"/>
      <c r="H10720" s="93"/>
      <c r="J10720" s="93"/>
      <c r="L10720" s="93"/>
      <c r="N10720" s="93"/>
      <c r="P10720" s="93"/>
    </row>
    <row r="10721" spans="2:16">
      <c r="B10721" s="93"/>
      <c r="C10721" s="93"/>
      <c r="D10721" s="93"/>
      <c r="F10721" s="93"/>
      <c r="H10721" s="93"/>
      <c r="J10721" s="93"/>
      <c r="L10721" s="93"/>
      <c r="N10721" s="93"/>
      <c r="P10721" s="93"/>
    </row>
    <row r="10722" spans="2:16">
      <c r="B10722" s="93"/>
      <c r="C10722" s="93"/>
      <c r="D10722" s="93"/>
      <c r="F10722" s="93"/>
      <c r="H10722" s="93"/>
      <c r="J10722" s="93"/>
      <c r="L10722" s="93"/>
      <c r="N10722" s="93"/>
      <c r="P10722" s="93"/>
    </row>
    <row r="10723" spans="2:16">
      <c r="B10723" s="93"/>
      <c r="C10723" s="93"/>
      <c r="D10723" s="93"/>
      <c r="F10723" s="93"/>
      <c r="H10723" s="93"/>
      <c r="J10723" s="93"/>
      <c r="L10723" s="93"/>
      <c r="N10723" s="93"/>
      <c r="P10723" s="93"/>
    </row>
    <row r="10724" spans="2:16">
      <c r="B10724" s="93"/>
      <c r="C10724" s="93"/>
      <c r="D10724" s="93"/>
      <c r="F10724" s="93"/>
      <c r="H10724" s="93"/>
      <c r="J10724" s="93"/>
      <c r="L10724" s="93"/>
      <c r="N10724" s="93"/>
      <c r="P10724" s="93"/>
    </row>
    <row r="10725" spans="2:16">
      <c r="B10725" s="93"/>
      <c r="C10725" s="93"/>
      <c r="D10725" s="93"/>
      <c r="F10725" s="93"/>
      <c r="H10725" s="93"/>
      <c r="J10725" s="93"/>
      <c r="L10725" s="93"/>
      <c r="N10725" s="93"/>
      <c r="P10725" s="93"/>
    </row>
    <row r="10726" spans="2:16">
      <c r="B10726" s="93"/>
      <c r="C10726" s="93"/>
      <c r="D10726" s="93"/>
      <c r="F10726" s="93"/>
      <c r="H10726" s="93"/>
      <c r="J10726" s="93"/>
      <c r="L10726" s="93"/>
      <c r="N10726" s="93"/>
      <c r="P10726" s="93"/>
    </row>
    <row r="10727" spans="2:16">
      <c r="B10727" s="93"/>
      <c r="C10727" s="93"/>
      <c r="D10727" s="93"/>
      <c r="F10727" s="93"/>
      <c r="H10727" s="93"/>
      <c r="J10727" s="93"/>
      <c r="L10727" s="93"/>
      <c r="N10727" s="93"/>
      <c r="P10727" s="93"/>
    </row>
    <row r="10728" spans="2:16">
      <c r="B10728" s="93"/>
      <c r="C10728" s="93"/>
      <c r="D10728" s="93"/>
      <c r="F10728" s="93"/>
      <c r="H10728" s="93"/>
      <c r="J10728" s="93"/>
      <c r="L10728" s="93"/>
      <c r="N10728" s="93"/>
      <c r="P10728" s="93"/>
    </row>
    <row r="10729" spans="2:16">
      <c r="B10729" s="93"/>
      <c r="C10729" s="93"/>
      <c r="D10729" s="93"/>
      <c r="F10729" s="93"/>
      <c r="H10729" s="93"/>
      <c r="J10729" s="93"/>
      <c r="L10729" s="93"/>
      <c r="N10729" s="93"/>
      <c r="P10729" s="93"/>
    </row>
    <row r="10730" spans="2:16">
      <c r="B10730" s="93"/>
      <c r="C10730" s="93"/>
      <c r="D10730" s="93"/>
      <c r="F10730" s="93"/>
      <c r="H10730" s="93"/>
      <c r="J10730" s="93"/>
      <c r="L10730" s="93"/>
      <c r="N10730" s="93"/>
      <c r="P10730" s="93"/>
    </row>
    <row r="10731" spans="2:16">
      <c r="B10731" s="93"/>
      <c r="C10731" s="93"/>
      <c r="D10731" s="93"/>
      <c r="F10731" s="93"/>
      <c r="H10731" s="93"/>
      <c r="J10731" s="93"/>
      <c r="L10731" s="93"/>
      <c r="N10731" s="93"/>
      <c r="P10731" s="93"/>
    </row>
    <row r="10732" spans="2:16">
      <c r="B10732" s="93"/>
      <c r="C10732" s="93"/>
      <c r="D10732" s="93"/>
      <c r="F10732" s="93"/>
      <c r="H10732" s="93"/>
      <c r="J10732" s="93"/>
      <c r="L10732" s="93"/>
      <c r="N10732" s="93"/>
      <c r="P10732" s="93"/>
    </row>
    <row r="10733" spans="2:16">
      <c r="B10733" s="93"/>
      <c r="C10733" s="93"/>
      <c r="D10733" s="93"/>
      <c r="F10733" s="93"/>
      <c r="H10733" s="93"/>
      <c r="J10733" s="93"/>
      <c r="L10733" s="93"/>
      <c r="N10733" s="93"/>
      <c r="P10733" s="93"/>
    </row>
    <row r="10734" spans="2:16">
      <c r="B10734" s="93"/>
      <c r="C10734" s="93"/>
      <c r="D10734" s="93"/>
      <c r="F10734" s="93"/>
      <c r="H10734" s="93"/>
      <c r="J10734" s="93"/>
      <c r="L10734" s="93"/>
      <c r="N10734" s="93"/>
      <c r="P10734" s="93"/>
    </row>
    <row r="10735" spans="2:16">
      <c r="B10735" s="93"/>
      <c r="C10735" s="93"/>
      <c r="D10735" s="93"/>
      <c r="F10735" s="93"/>
      <c r="H10735" s="93"/>
      <c r="J10735" s="93"/>
      <c r="L10735" s="93"/>
      <c r="N10735" s="93"/>
      <c r="P10735" s="93"/>
    </row>
    <row r="10736" spans="2:16">
      <c r="B10736" s="93"/>
      <c r="C10736" s="93"/>
      <c r="D10736" s="93"/>
      <c r="F10736" s="93"/>
      <c r="H10736" s="93"/>
      <c r="J10736" s="93"/>
      <c r="L10736" s="93"/>
      <c r="N10736" s="93"/>
      <c r="P10736" s="93"/>
    </row>
    <row r="10737" spans="2:16">
      <c r="B10737" s="93"/>
      <c r="C10737" s="93"/>
      <c r="D10737" s="93"/>
      <c r="F10737" s="93"/>
      <c r="H10737" s="93"/>
      <c r="J10737" s="93"/>
      <c r="L10737" s="93"/>
      <c r="N10737" s="93"/>
      <c r="P10737" s="93"/>
    </row>
    <row r="10738" spans="2:16">
      <c r="B10738" s="93"/>
      <c r="C10738" s="93"/>
      <c r="D10738" s="93"/>
      <c r="F10738" s="93"/>
      <c r="H10738" s="93"/>
      <c r="J10738" s="93"/>
      <c r="L10738" s="93"/>
      <c r="N10738" s="93"/>
      <c r="P10738" s="93"/>
    </row>
    <row r="10739" spans="2:16">
      <c r="B10739" s="93"/>
      <c r="C10739" s="93"/>
      <c r="D10739" s="93"/>
      <c r="F10739" s="93"/>
      <c r="H10739" s="93"/>
      <c r="J10739" s="93"/>
      <c r="L10739" s="93"/>
      <c r="N10739" s="93"/>
      <c r="P10739" s="93"/>
    </row>
    <row r="10740" spans="2:16">
      <c r="B10740" s="93"/>
      <c r="C10740" s="93"/>
      <c r="D10740" s="93"/>
      <c r="F10740" s="93"/>
      <c r="H10740" s="93"/>
      <c r="J10740" s="93"/>
      <c r="L10740" s="93"/>
      <c r="N10740" s="93"/>
      <c r="P10740" s="93"/>
    </row>
    <row r="10741" spans="2:16">
      <c r="B10741" s="93"/>
      <c r="C10741" s="93"/>
      <c r="D10741" s="93"/>
      <c r="F10741" s="93"/>
      <c r="H10741" s="93"/>
      <c r="J10741" s="93"/>
      <c r="L10741" s="93"/>
      <c r="N10741" s="93"/>
      <c r="P10741" s="93"/>
    </row>
    <row r="10742" spans="2:16">
      <c r="B10742" s="93"/>
      <c r="C10742" s="93"/>
      <c r="D10742" s="93"/>
      <c r="F10742" s="93"/>
      <c r="H10742" s="93"/>
      <c r="J10742" s="93"/>
      <c r="L10742" s="93"/>
      <c r="N10742" s="93"/>
      <c r="P10742" s="93"/>
    </row>
    <row r="10743" spans="2:16">
      <c r="B10743" s="93"/>
      <c r="C10743" s="93"/>
      <c r="D10743" s="93"/>
      <c r="F10743" s="93"/>
      <c r="H10743" s="93"/>
      <c r="J10743" s="93"/>
      <c r="L10743" s="93"/>
      <c r="N10743" s="93"/>
      <c r="P10743" s="93"/>
    </row>
    <row r="10744" spans="2:16">
      <c r="B10744" s="93"/>
      <c r="C10744" s="93"/>
      <c r="D10744" s="93"/>
      <c r="F10744" s="93"/>
      <c r="H10744" s="93"/>
      <c r="J10744" s="93"/>
      <c r="L10744" s="93"/>
      <c r="N10744" s="93"/>
      <c r="P10744" s="93"/>
    </row>
    <row r="10745" spans="2:16">
      <c r="B10745" s="93"/>
      <c r="C10745" s="93"/>
      <c r="D10745" s="93"/>
      <c r="F10745" s="93"/>
      <c r="H10745" s="93"/>
      <c r="J10745" s="93"/>
      <c r="L10745" s="93"/>
      <c r="N10745" s="93"/>
      <c r="P10745" s="93"/>
    </row>
    <row r="10746" spans="2:16">
      <c r="B10746" s="93"/>
      <c r="C10746" s="93"/>
      <c r="D10746" s="93"/>
      <c r="F10746" s="93"/>
      <c r="H10746" s="93"/>
      <c r="J10746" s="93"/>
      <c r="L10746" s="93"/>
      <c r="N10746" s="93"/>
      <c r="P10746" s="93"/>
    </row>
    <row r="10747" spans="2:16">
      <c r="B10747" s="93"/>
      <c r="C10747" s="93"/>
      <c r="D10747" s="93"/>
      <c r="F10747" s="93"/>
      <c r="H10747" s="93"/>
      <c r="J10747" s="93"/>
      <c r="L10747" s="93"/>
      <c r="N10747" s="93"/>
      <c r="P10747" s="93"/>
    </row>
    <row r="10748" spans="2:16">
      <c r="B10748" s="93"/>
      <c r="C10748" s="93"/>
      <c r="D10748" s="93"/>
      <c r="F10748" s="93"/>
      <c r="H10748" s="93"/>
      <c r="J10748" s="93"/>
      <c r="L10748" s="93"/>
      <c r="N10748" s="93"/>
      <c r="P10748" s="93"/>
    </row>
    <row r="10749" spans="2:16">
      <c r="B10749" s="93"/>
      <c r="C10749" s="93"/>
      <c r="D10749" s="93"/>
      <c r="F10749" s="93"/>
      <c r="H10749" s="93"/>
      <c r="J10749" s="93"/>
      <c r="L10749" s="93"/>
      <c r="N10749" s="93"/>
      <c r="P10749" s="93"/>
    </row>
    <row r="10750" spans="2:16">
      <c r="B10750" s="93"/>
      <c r="C10750" s="93"/>
      <c r="D10750" s="93"/>
      <c r="F10750" s="93"/>
      <c r="H10750" s="93"/>
      <c r="J10750" s="93"/>
      <c r="L10750" s="93"/>
      <c r="N10750" s="93"/>
      <c r="P10750" s="93"/>
    </row>
    <row r="10751" spans="2:16">
      <c r="B10751" s="93"/>
      <c r="C10751" s="93"/>
      <c r="D10751" s="93"/>
      <c r="F10751" s="93"/>
      <c r="H10751" s="93"/>
      <c r="J10751" s="93"/>
      <c r="L10751" s="93"/>
      <c r="N10751" s="93"/>
      <c r="P10751" s="93"/>
    </row>
    <row r="10752" spans="2:16">
      <c r="B10752" s="93"/>
      <c r="C10752" s="93"/>
      <c r="D10752" s="93"/>
      <c r="F10752" s="93"/>
      <c r="H10752" s="93"/>
      <c r="J10752" s="93"/>
      <c r="L10752" s="93"/>
      <c r="N10752" s="93"/>
      <c r="P10752" s="93"/>
    </row>
    <row r="10753" spans="2:16">
      <c r="B10753" s="93"/>
      <c r="C10753" s="93"/>
      <c r="D10753" s="93"/>
      <c r="F10753" s="93"/>
      <c r="H10753" s="93"/>
      <c r="J10753" s="93"/>
      <c r="L10753" s="93"/>
      <c r="N10753" s="93"/>
      <c r="P10753" s="93"/>
    </row>
    <row r="10754" spans="2:16">
      <c r="B10754" s="93"/>
      <c r="C10754" s="93"/>
      <c r="D10754" s="93"/>
      <c r="F10754" s="93"/>
      <c r="H10754" s="93"/>
      <c r="J10754" s="93"/>
      <c r="L10754" s="93"/>
      <c r="N10754" s="93"/>
      <c r="P10754" s="93"/>
    </row>
    <row r="10755" spans="2:16">
      <c r="B10755" s="93"/>
      <c r="C10755" s="93"/>
      <c r="D10755" s="93"/>
      <c r="F10755" s="93"/>
      <c r="H10755" s="93"/>
      <c r="J10755" s="93"/>
      <c r="L10755" s="93"/>
      <c r="N10755" s="93"/>
      <c r="P10755" s="93"/>
    </row>
    <row r="10756" spans="2:16">
      <c r="B10756" s="93"/>
      <c r="C10756" s="93"/>
      <c r="D10756" s="93"/>
      <c r="F10756" s="93"/>
      <c r="H10756" s="93"/>
      <c r="J10756" s="93"/>
      <c r="L10756" s="93"/>
      <c r="N10756" s="93"/>
      <c r="P10756" s="93"/>
    </row>
    <row r="10757" spans="2:16">
      <c r="B10757" s="93"/>
      <c r="C10757" s="93"/>
      <c r="D10757" s="93"/>
      <c r="F10757" s="93"/>
      <c r="H10757" s="93"/>
      <c r="J10757" s="93"/>
      <c r="L10757" s="93"/>
      <c r="N10757" s="93"/>
      <c r="P10757" s="93"/>
    </row>
    <row r="10758" spans="2:16">
      <c r="B10758" s="93"/>
      <c r="C10758" s="93"/>
      <c r="D10758" s="93"/>
      <c r="F10758" s="93"/>
      <c r="H10758" s="93"/>
      <c r="J10758" s="93"/>
      <c r="L10758" s="93"/>
      <c r="N10758" s="93"/>
      <c r="P10758" s="93"/>
    </row>
    <row r="10759" spans="2:16">
      <c r="B10759" s="93"/>
      <c r="C10759" s="93"/>
      <c r="D10759" s="93"/>
      <c r="F10759" s="93"/>
      <c r="H10759" s="93"/>
      <c r="J10759" s="93"/>
      <c r="L10759" s="93"/>
      <c r="N10759" s="93"/>
      <c r="P10759" s="93"/>
    </row>
    <row r="10760" spans="2:16">
      <c r="B10760" s="93"/>
      <c r="C10760" s="93"/>
      <c r="D10760" s="93"/>
      <c r="F10760" s="93"/>
      <c r="H10760" s="93"/>
      <c r="J10760" s="93"/>
      <c r="L10760" s="93"/>
      <c r="N10760" s="93"/>
      <c r="P10760" s="93"/>
    </row>
    <row r="10761" spans="2:16">
      <c r="B10761" s="93"/>
      <c r="C10761" s="93"/>
      <c r="D10761" s="93"/>
      <c r="F10761" s="93"/>
      <c r="H10761" s="93"/>
      <c r="J10761" s="93"/>
      <c r="L10761" s="93"/>
      <c r="N10761" s="93"/>
      <c r="P10761" s="93"/>
    </row>
    <row r="10762" spans="2:16">
      <c r="B10762" s="93"/>
      <c r="C10762" s="93"/>
      <c r="D10762" s="93"/>
      <c r="F10762" s="93"/>
      <c r="H10762" s="93"/>
      <c r="J10762" s="93"/>
      <c r="L10762" s="93"/>
      <c r="N10762" s="93"/>
      <c r="P10762" s="93"/>
    </row>
    <row r="10763" spans="2:16">
      <c r="B10763" s="93"/>
      <c r="C10763" s="93"/>
      <c r="D10763" s="93"/>
      <c r="F10763" s="93"/>
      <c r="H10763" s="93"/>
      <c r="J10763" s="93"/>
      <c r="L10763" s="93"/>
      <c r="N10763" s="93"/>
      <c r="P10763" s="93"/>
    </row>
    <row r="10764" spans="2:16">
      <c r="B10764" s="93"/>
      <c r="C10764" s="93"/>
      <c r="D10764" s="93"/>
      <c r="F10764" s="93"/>
      <c r="H10764" s="93"/>
      <c r="J10764" s="93"/>
      <c r="L10764" s="93"/>
      <c r="N10764" s="93"/>
      <c r="P10764" s="93"/>
    </row>
    <row r="10765" spans="2:16">
      <c r="B10765" s="93"/>
      <c r="C10765" s="93"/>
      <c r="D10765" s="93"/>
      <c r="F10765" s="93"/>
      <c r="H10765" s="93"/>
      <c r="J10765" s="93"/>
      <c r="L10765" s="93"/>
      <c r="N10765" s="93"/>
      <c r="P10765" s="93"/>
    </row>
    <row r="10766" spans="2:16">
      <c r="B10766" s="93"/>
      <c r="C10766" s="93"/>
      <c r="D10766" s="93"/>
      <c r="F10766" s="93"/>
      <c r="H10766" s="93"/>
      <c r="J10766" s="93"/>
      <c r="L10766" s="93"/>
      <c r="N10766" s="93"/>
      <c r="P10766" s="93"/>
    </row>
    <row r="10767" spans="2:16">
      <c r="B10767" s="93"/>
      <c r="C10767" s="93"/>
      <c r="D10767" s="93"/>
      <c r="F10767" s="93"/>
      <c r="H10767" s="93"/>
      <c r="J10767" s="93"/>
      <c r="L10767" s="93"/>
      <c r="N10767" s="93"/>
      <c r="P10767" s="93"/>
    </row>
    <row r="10768" spans="2:16">
      <c r="B10768" s="93"/>
      <c r="C10768" s="93"/>
      <c r="D10768" s="93"/>
      <c r="F10768" s="93"/>
      <c r="H10768" s="93"/>
      <c r="J10768" s="93"/>
      <c r="L10768" s="93"/>
      <c r="N10768" s="93"/>
      <c r="P10768" s="93"/>
    </row>
    <row r="10769" spans="2:16">
      <c r="B10769" s="93"/>
      <c r="C10769" s="93"/>
      <c r="D10769" s="93"/>
      <c r="F10769" s="93"/>
      <c r="H10769" s="93"/>
      <c r="J10769" s="93"/>
      <c r="L10769" s="93"/>
      <c r="N10769" s="93"/>
      <c r="P10769" s="93"/>
    </row>
    <row r="10770" spans="2:16">
      <c r="B10770" s="93"/>
      <c r="C10770" s="93"/>
      <c r="D10770" s="93"/>
      <c r="F10770" s="93"/>
      <c r="H10770" s="93"/>
      <c r="J10770" s="93"/>
      <c r="L10770" s="93"/>
      <c r="N10770" s="93"/>
      <c r="P10770" s="93"/>
    </row>
    <row r="10771" spans="2:16">
      <c r="B10771" s="93"/>
      <c r="C10771" s="93"/>
      <c r="D10771" s="93"/>
      <c r="F10771" s="93"/>
      <c r="H10771" s="93"/>
      <c r="J10771" s="93"/>
      <c r="L10771" s="93"/>
      <c r="N10771" s="93"/>
      <c r="P10771" s="93"/>
    </row>
    <row r="10772" spans="2:16">
      <c r="B10772" s="93"/>
      <c r="C10772" s="93"/>
      <c r="D10772" s="93"/>
      <c r="F10772" s="93"/>
      <c r="H10772" s="93"/>
      <c r="J10772" s="93"/>
      <c r="L10772" s="93"/>
      <c r="N10772" s="93"/>
      <c r="P10772" s="93"/>
    </row>
    <row r="10773" spans="2:16">
      <c r="B10773" s="93"/>
      <c r="C10773" s="93"/>
      <c r="D10773" s="93"/>
      <c r="F10773" s="93"/>
      <c r="H10773" s="93"/>
      <c r="J10773" s="93"/>
      <c r="L10773" s="93"/>
      <c r="N10773" s="93"/>
      <c r="P10773" s="93"/>
    </row>
    <row r="10774" spans="2:16">
      <c r="B10774" s="93"/>
      <c r="C10774" s="93"/>
      <c r="D10774" s="93"/>
      <c r="F10774" s="93"/>
      <c r="H10774" s="93"/>
      <c r="J10774" s="93"/>
      <c r="L10774" s="93"/>
      <c r="N10774" s="93"/>
      <c r="P10774" s="93"/>
    </row>
    <row r="10775" spans="2:16">
      <c r="B10775" s="93"/>
      <c r="C10775" s="93"/>
      <c r="D10775" s="93"/>
      <c r="F10775" s="93"/>
      <c r="H10775" s="93"/>
      <c r="J10775" s="93"/>
      <c r="L10775" s="93"/>
      <c r="N10775" s="93"/>
      <c r="P10775" s="93"/>
    </row>
    <row r="10776" spans="2:16">
      <c r="B10776" s="93"/>
      <c r="C10776" s="93"/>
      <c r="D10776" s="93"/>
      <c r="F10776" s="93"/>
      <c r="H10776" s="93"/>
      <c r="J10776" s="93"/>
      <c r="L10776" s="93"/>
      <c r="N10776" s="93"/>
      <c r="P10776" s="93"/>
    </row>
    <row r="10777" spans="2:16">
      <c r="B10777" s="93"/>
      <c r="C10777" s="93"/>
      <c r="D10777" s="93"/>
      <c r="F10777" s="93"/>
      <c r="H10777" s="93"/>
      <c r="J10777" s="93"/>
      <c r="L10777" s="93"/>
      <c r="N10777" s="93"/>
      <c r="P10777" s="93"/>
    </row>
    <row r="10778" spans="2:16">
      <c r="B10778" s="93"/>
      <c r="C10778" s="93"/>
      <c r="D10778" s="93"/>
      <c r="F10778" s="93"/>
      <c r="H10778" s="93"/>
      <c r="J10778" s="93"/>
      <c r="L10778" s="93"/>
      <c r="N10778" s="93"/>
      <c r="P10778" s="93"/>
    </row>
    <row r="10779" spans="2:16">
      <c r="B10779" s="93"/>
      <c r="C10779" s="93"/>
      <c r="D10779" s="93"/>
      <c r="F10779" s="93"/>
      <c r="H10779" s="93"/>
      <c r="J10779" s="93"/>
      <c r="L10779" s="93"/>
      <c r="N10779" s="93"/>
      <c r="P10779" s="93"/>
    </row>
    <row r="10780" spans="2:16">
      <c r="B10780" s="93"/>
      <c r="C10780" s="93"/>
      <c r="D10780" s="93"/>
      <c r="F10780" s="93"/>
      <c r="H10780" s="93"/>
      <c r="J10780" s="93"/>
      <c r="L10780" s="93"/>
      <c r="N10780" s="93"/>
      <c r="P10780" s="93"/>
    </row>
    <row r="10781" spans="2:16">
      <c r="B10781" s="93"/>
      <c r="C10781" s="93"/>
      <c r="D10781" s="93"/>
      <c r="F10781" s="93"/>
      <c r="H10781" s="93"/>
      <c r="J10781" s="93"/>
      <c r="L10781" s="93"/>
      <c r="N10781" s="93"/>
      <c r="P10781" s="93"/>
    </row>
    <row r="10782" spans="2:16">
      <c r="B10782" s="93"/>
      <c r="C10782" s="93"/>
      <c r="D10782" s="93"/>
      <c r="F10782" s="93"/>
      <c r="H10782" s="93"/>
      <c r="J10782" s="93"/>
      <c r="L10782" s="93"/>
      <c r="N10782" s="93"/>
      <c r="P10782" s="93"/>
    </row>
    <row r="10783" spans="2:16">
      <c r="B10783" s="93"/>
      <c r="C10783" s="93"/>
      <c r="D10783" s="93"/>
      <c r="F10783" s="93"/>
      <c r="H10783" s="93"/>
      <c r="J10783" s="93"/>
      <c r="L10783" s="93"/>
      <c r="N10783" s="93"/>
      <c r="P10783" s="93"/>
    </row>
    <row r="10784" spans="2:16">
      <c r="B10784" s="93"/>
      <c r="C10784" s="93"/>
      <c r="D10784" s="93"/>
      <c r="F10784" s="93"/>
      <c r="H10784" s="93"/>
      <c r="J10784" s="93"/>
      <c r="L10784" s="93"/>
      <c r="N10784" s="93"/>
      <c r="P10784" s="93"/>
    </row>
    <row r="10785" spans="2:16">
      <c r="B10785" s="93"/>
      <c r="C10785" s="93"/>
      <c r="D10785" s="93"/>
      <c r="F10785" s="93"/>
      <c r="H10785" s="93"/>
      <c r="J10785" s="93"/>
      <c r="L10785" s="93"/>
      <c r="N10785" s="93"/>
      <c r="P10785" s="93"/>
    </row>
    <row r="10786" spans="2:16">
      <c r="B10786" s="93"/>
      <c r="C10786" s="93"/>
      <c r="D10786" s="93"/>
      <c r="F10786" s="93"/>
      <c r="H10786" s="93"/>
      <c r="J10786" s="93"/>
      <c r="L10786" s="93"/>
      <c r="N10786" s="93"/>
      <c r="P10786" s="93"/>
    </row>
    <row r="10787" spans="2:16">
      <c r="B10787" s="93"/>
      <c r="C10787" s="93"/>
      <c r="D10787" s="93"/>
      <c r="F10787" s="93"/>
      <c r="H10787" s="93"/>
      <c r="J10787" s="93"/>
      <c r="L10787" s="93"/>
      <c r="N10787" s="93"/>
      <c r="P10787" s="93"/>
    </row>
    <row r="10788" spans="2:16">
      <c r="B10788" s="93"/>
      <c r="C10788" s="93"/>
      <c r="D10788" s="93"/>
      <c r="F10788" s="93"/>
      <c r="H10788" s="93"/>
      <c r="J10788" s="93"/>
      <c r="L10788" s="93"/>
      <c r="N10788" s="93"/>
      <c r="P10788" s="93"/>
    </row>
    <row r="10789" spans="2:16">
      <c r="B10789" s="93"/>
      <c r="C10789" s="93"/>
      <c r="D10789" s="93"/>
      <c r="F10789" s="93"/>
      <c r="H10789" s="93"/>
      <c r="J10789" s="93"/>
      <c r="L10789" s="93"/>
      <c r="N10789" s="93"/>
      <c r="P10789" s="93"/>
    </row>
    <row r="10790" spans="2:16">
      <c r="B10790" s="93"/>
      <c r="C10790" s="93"/>
      <c r="D10790" s="93"/>
      <c r="F10790" s="93"/>
      <c r="H10790" s="93"/>
      <c r="J10790" s="93"/>
      <c r="L10790" s="93"/>
      <c r="N10790" s="93"/>
      <c r="P10790" s="93"/>
    </row>
    <row r="10791" spans="2:16">
      <c r="B10791" s="93"/>
      <c r="C10791" s="93"/>
      <c r="D10791" s="93"/>
      <c r="F10791" s="93"/>
      <c r="H10791" s="93"/>
      <c r="J10791" s="93"/>
      <c r="L10791" s="93"/>
      <c r="N10791" s="93"/>
      <c r="P10791" s="93"/>
    </row>
    <row r="10792" spans="2:16">
      <c r="B10792" s="93"/>
      <c r="C10792" s="93"/>
      <c r="D10792" s="93"/>
      <c r="F10792" s="93"/>
      <c r="H10792" s="93"/>
      <c r="J10792" s="93"/>
      <c r="L10792" s="93"/>
      <c r="N10792" s="93"/>
      <c r="P10792" s="93"/>
    </row>
    <row r="10793" spans="2:16">
      <c r="B10793" s="93"/>
      <c r="C10793" s="93"/>
      <c r="D10793" s="93"/>
      <c r="F10793" s="93"/>
      <c r="H10793" s="93"/>
      <c r="J10793" s="93"/>
      <c r="L10793" s="93"/>
      <c r="N10793" s="93"/>
      <c r="P10793" s="93"/>
    </row>
    <row r="10794" spans="2:16">
      <c r="B10794" s="93"/>
      <c r="C10794" s="93"/>
      <c r="D10794" s="93"/>
      <c r="F10794" s="93"/>
      <c r="H10794" s="93"/>
      <c r="J10794" s="93"/>
      <c r="L10794" s="93"/>
      <c r="N10794" s="93"/>
      <c r="P10794" s="93"/>
    </row>
    <row r="10795" spans="2:16">
      <c r="B10795" s="93"/>
      <c r="C10795" s="93"/>
      <c r="D10795" s="93"/>
      <c r="F10795" s="93"/>
      <c r="H10795" s="93"/>
      <c r="J10795" s="93"/>
      <c r="L10795" s="93"/>
      <c r="N10795" s="93"/>
      <c r="P10795" s="93"/>
    </row>
    <row r="10796" spans="2:16">
      <c r="B10796" s="93"/>
      <c r="C10796" s="93"/>
      <c r="D10796" s="93"/>
      <c r="F10796" s="93"/>
      <c r="H10796" s="93"/>
      <c r="J10796" s="93"/>
      <c r="L10796" s="93"/>
      <c r="N10796" s="93"/>
      <c r="P10796" s="93"/>
    </row>
    <row r="10797" spans="2:16">
      <c r="B10797" s="93"/>
      <c r="C10797" s="93"/>
      <c r="D10797" s="93"/>
      <c r="F10797" s="93"/>
      <c r="H10797" s="93"/>
      <c r="J10797" s="93"/>
      <c r="L10797" s="93"/>
      <c r="N10797" s="93"/>
      <c r="P10797" s="93"/>
    </row>
    <row r="10798" spans="2:16">
      <c r="B10798" s="93"/>
      <c r="C10798" s="93"/>
      <c r="D10798" s="93"/>
      <c r="F10798" s="93"/>
      <c r="H10798" s="93"/>
      <c r="J10798" s="93"/>
      <c r="L10798" s="93"/>
      <c r="N10798" s="93"/>
      <c r="P10798" s="93"/>
    </row>
    <row r="10799" spans="2:16">
      <c r="B10799" s="93"/>
      <c r="C10799" s="93"/>
      <c r="D10799" s="93"/>
      <c r="F10799" s="93"/>
      <c r="H10799" s="93"/>
      <c r="J10799" s="93"/>
      <c r="L10799" s="93"/>
      <c r="N10799" s="93"/>
      <c r="P10799" s="93"/>
    </row>
    <row r="10800" spans="2:16">
      <c r="B10800" s="93"/>
      <c r="C10800" s="93"/>
      <c r="D10800" s="93"/>
      <c r="F10800" s="93"/>
      <c r="H10800" s="93"/>
      <c r="J10800" s="93"/>
      <c r="L10800" s="93"/>
      <c r="N10800" s="93"/>
      <c r="P10800" s="93"/>
    </row>
    <row r="10801" spans="2:16">
      <c r="B10801" s="93"/>
      <c r="C10801" s="93"/>
      <c r="D10801" s="93"/>
      <c r="F10801" s="93"/>
      <c r="H10801" s="93"/>
      <c r="J10801" s="93"/>
      <c r="L10801" s="93"/>
      <c r="N10801" s="93"/>
      <c r="P10801" s="93"/>
    </row>
    <row r="10802" spans="2:16">
      <c r="B10802" s="93"/>
      <c r="C10802" s="93"/>
      <c r="D10802" s="93"/>
      <c r="F10802" s="93"/>
      <c r="H10802" s="93"/>
      <c r="J10802" s="93"/>
      <c r="L10802" s="93"/>
      <c r="N10802" s="93"/>
      <c r="P10802" s="93"/>
    </row>
    <row r="10803" spans="2:16">
      <c r="B10803" s="93"/>
      <c r="C10803" s="93"/>
      <c r="D10803" s="93"/>
      <c r="F10803" s="93"/>
      <c r="H10803" s="93"/>
      <c r="J10803" s="93"/>
      <c r="L10803" s="93"/>
      <c r="N10803" s="93"/>
      <c r="P10803" s="93"/>
    </row>
    <row r="10804" spans="2:16">
      <c r="B10804" s="93"/>
      <c r="C10804" s="93"/>
      <c r="D10804" s="93"/>
      <c r="F10804" s="93"/>
      <c r="H10804" s="93"/>
      <c r="J10804" s="93"/>
      <c r="L10804" s="93"/>
      <c r="N10804" s="93"/>
      <c r="P10804" s="93"/>
    </row>
    <row r="10805" spans="2:16">
      <c r="B10805" s="93"/>
      <c r="C10805" s="93"/>
      <c r="D10805" s="93"/>
      <c r="F10805" s="93"/>
      <c r="H10805" s="93"/>
      <c r="J10805" s="93"/>
      <c r="L10805" s="93"/>
      <c r="N10805" s="93"/>
      <c r="P10805" s="93"/>
    </row>
    <row r="10806" spans="2:16">
      <c r="B10806" s="93"/>
      <c r="C10806" s="93"/>
      <c r="D10806" s="93"/>
      <c r="F10806" s="93"/>
      <c r="H10806" s="93"/>
      <c r="J10806" s="93"/>
      <c r="L10806" s="93"/>
      <c r="N10806" s="93"/>
      <c r="P10806" s="93"/>
    </row>
    <row r="10807" spans="2:16">
      <c r="B10807" s="93"/>
      <c r="C10807" s="93"/>
      <c r="D10807" s="93"/>
      <c r="F10807" s="93"/>
      <c r="H10807" s="93"/>
      <c r="J10807" s="93"/>
      <c r="L10807" s="93"/>
      <c r="N10807" s="93"/>
      <c r="P10807" s="93"/>
    </row>
    <row r="10808" spans="2:16">
      <c r="B10808" s="93"/>
      <c r="C10808" s="93"/>
      <c r="D10808" s="93"/>
      <c r="F10808" s="93"/>
      <c r="H10808" s="93"/>
      <c r="J10808" s="93"/>
      <c r="L10808" s="93"/>
      <c r="N10808" s="93"/>
      <c r="P10808" s="93"/>
    </row>
    <row r="10809" spans="2:16">
      <c r="B10809" s="93"/>
      <c r="C10809" s="93"/>
      <c r="D10809" s="93"/>
      <c r="F10809" s="93"/>
      <c r="H10809" s="93"/>
      <c r="J10809" s="93"/>
      <c r="L10809" s="93"/>
      <c r="N10809" s="93"/>
      <c r="P10809" s="93"/>
    </row>
    <row r="10810" spans="2:16">
      <c r="B10810" s="93"/>
      <c r="C10810" s="93"/>
      <c r="D10810" s="93"/>
      <c r="F10810" s="93"/>
      <c r="H10810" s="93"/>
      <c r="J10810" s="93"/>
      <c r="L10810" s="93"/>
      <c r="N10810" s="93"/>
      <c r="P10810" s="93"/>
    </row>
    <row r="10811" spans="2:16">
      <c r="B10811" s="93"/>
      <c r="C10811" s="93"/>
      <c r="D10811" s="93"/>
      <c r="F10811" s="93"/>
      <c r="H10811" s="93"/>
      <c r="J10811" s="93"/>
      <c r="L10811" s="93"/>
      <c r="N10811" s="93"/>
      <c r="P10811" s="93"/>
    </row>
    <row r="10812" spans="2:16">
      <c r="B10812" s="93"/>
      <c r="C10812" s="93"/>
      <c r="D10812" s="93"/>
      <c r="F10812" s="93"/>
      <c r="H10812" s="93"/>
      <c r="J10812" s="93"/>
      <c r="L10812" s="93"/>
      <c r="N10812" s="93"/>
      <c r="P10812" s="93"/>
    </row>
    <row r="10813" spans="2:16">
      <c r="B10813" s="93"/>
      <c r="C10813" s="93"/>
      <c r="D10813" s="93"/>
      <c r="F10813" s="93"/>
      <c r="H10813" s="93"/>
      <c r="J10813" s="93"/>
      <c r="L10813" s="93"/>
      <c r="N10813" s="93"/>
      <c r="P10813" s="93"/>
    </row>
    <row r="10814" spans="2:16">
      <c r="B10814" s="93"/>
      <c r="C10814" s="93"/>
      <c r="D10814" s="93"/>
      <c r="F10814" s="93"/>
      <c r="H10814" s="93"/>
      <c r="J10814" s="93"/>
      <c r="L10814" s="93"/>
      <c r="N10814" s="93"/>
      <c r="P10814" s="93"/>
    </row>
    <row r="10815" spans="2:16">
      <c r="B10815" s="93"/>
      <c r="C10815" s="93"/>
      <c r="D10815" s="93"/>
      <c r="F10815" s="93"/>
      <c r="H10815" s="93"/>
      <c r="J10815" s="93"/>
      <c r="L10815" s="93"/>
      <c r="N10815" s="93"/>
      <c r="P10815" s="93"/>
    </row>
    <row r="10816" spans="2:16">
      <c r="B10816" s="93"/>
      <c r="C10816" s="93"/>
      <c r="D10816" s="93"/>
      <c r="F10816" s="93"/>
      <c r="H10816" s="93"/>
      <c r="J10816" s="93"/>
      <c r="L10816" s="93"/>
      <c r="N10816" s="93"/>
      <c r="P10816" s="93"/>
    </row>
    <row r="10817" spans="2:16">
      <c r="B10817" s="93"/>
      <c r="C10817" s="93"/>
      <c r="D10817" s="93"/>
      <c r="F10817" s="93"/>
      <c r="H10817" s="93"/>
      <c r="J10817" s="93"/>
      <c r="L10817" s="93"/>
      <c r="N10817" s="93"/>
      <c r="P10817" s="93"/>
    </row>
    <row r="10818" spans="2:16">
      <c r="B10818" s="93"/>
      <c r="C10818" s="93"/>
      <c r="D10818" s="93"/>
      <c r="F10818" s="93"/>
      <c r="H10818" s="93"/>
      <c r="J10818" s="93"/>
      <c r="L10818" s="93"/>
      <c r="N10818" s="93"/>
      <c r="P10818" s="93"/>
    </row>
    <row r="10819" spans="2:16">
      <c r="B10819" s="93"/>
      <c r="C10819" s="93"/>
      <c r="D10819" s="93"/>
      <c r="F10819" s="93"/>
      <c r="H10819" s="93"/>
      <c r="J10819" s="93"/>
      <c r="L10819" s="93"/>
      <c r="N10819" s="93"/>
      <c r="P10819" s="93"/>
    </row>
    <row r="10820" spans="2:16">
      <c r="B10820" s="93"/>
      <c r="C10820" s="93"/>
      <c r="D10820" s="93"/>
      <c r="F10820" s="93"/>
      <c r="H10820" s="93"/>
      <c r="J10820" s="93"/>
      <c r="L10820" s="93"/>
      <c r="N10820" s="93"/>
      <c r="P10820" s="93"/>
    </row>
    <row r="10821" spans="2:16">
      <c r="B10821" s="93"/>
      <c r="C10821" s="93"/>
      <c r="D10821" s="93"/>
      <c r="F10821" s="93"/>
      <c r="H10821" s="93"/>
      <c r="J10821" s="93"/>
      <c r="L10821" s="93"/>
      <c r="N10821" s="93"/>
      <c r="P10821" s="93"/>
    </row>
    <row r="10822" spans="2:16">
      <c r="B10822" s="93"/>
      <c r="C10822" s="93"/>
      <c r="D10822" s="93"/>
      <c r="F10822" s="93"/>
      <c r="H10822" s="93"/>
      <c r="J10822" s="93"/>
      <c r="L10822" s="93"/>
      <c r="N10822" s="93"/>
      <c r="P10822" s="93"/>
    </row>
    <row r="10823" spans="2:16">
      <c r="B10823" s="93"/>
      <c r="C10823" s="93"/>
      <c r="D10823" s="93"/>
      <c r="F10823" s="93"/>
      <c r="H10823" s="93"/>
      <c r="J10823" s="93"/>
      <c r="L10823" s="93"/>
      <c r="N10823" s="93"/>
      <c r="P10823" s="93"/>
    </row>
    <row r="10824" spans="2:16">
      <c r="B10824" s="93"/>
      <c r="C10824" s="93"/>
      <c r="D10824" s="93"/>
      <c r="F10824" s="93"/>
      <c r="H10824" s="93"/>
      <c r="J10824" s="93"/>
      <c r="L10824" s="93"/>
      <c r="N10824" s="93"/>
      <c r="P10824" s="93"/>
    </row>
    <row r="10825" spans="2:16">
      <c r="B10825" s="93"/>
      <c r="C10825" s="93"/>
      <c r="D10825" s="93"/>
      <c r="F10825" s="93"/>
      <c r="H10825" s="93"/>
      <c r="J10825" s="93"/>
      <c r="L10825" s="93"/>
      <c r="N10825" s="93"/>
      <c r="P10825" s="93"/>
    </row>
    <row r="10826" spans="2:16">
      <c r="B10826" s="93"/>
      <c r="C10826" s="93"/>
      <c r="D10826" s="93"/>
      <c r="F10826" s="93"/>
      <c r="H10826" s="93"/>
      <c r="J10826" s="93"/>
      <c r="L10826" s="93"/>
      <c r="N10826" s="93"/>
      <c r="P10826" s="93"/>
    </row>
    <row r="10827" spans="2:16">
      <c r="B10827" s="93"/>
      <c r="C10827" s="93"/>
      <c r="D10827" s="93"/>
      <c r="F10827" s="93"/>
      <c r="H10827" s="93"/>
      <c r="J10827" s="93"/>
      <c r="L10827" s="93"/>
      <c r="N10827" s="93"/>
      <c r="P10827" s="93"/>
    </row>
    <row r="10828" spans="2:16">
      <c r="B10828" s="93"/>
      <c r="C10828" s="93"/>
      <c r="D10828" s="93"/>
      <c r="F10828" s="93"/>
      <c r="H10828" s="93"/>
      <c r="J10828" s="93"/>
      <c r="L10828" s="93"/>
      <c r="N10828" s="93"/>
      <c r="P10828" s="93"/>
    </row>
    <row r="10829" spans="2:16">
      <c r="B10829" s="93"/>
      <c r="C10829" s="93"/>
      <c r="D10829" s="93"/>
      <c r="F10829" s="93"/>
      <c r="H10829" s="93"/>
      <c r="J10829" s="93"/>
      <c r="L10829" s="93"/>
      <c r="N10829" s="93"/>
      <c r="P10829" s="93"/>
    </row>
    <row r="10830" spans="2:16">
      <c r="B10830" s="93"/>
      <c r="C10830" s="93"/>
      <c r="D10830" s="93"/>
      <c r="F10830" s="93"/>
      <c r="H10830" s="93"/>
      <c r="J10830" s="93"/>
      <c r="L10830" s="93"/>
      <c r="N10830" s="93"/>
      <c r="P10830" s="93"/>
    </row>
    <row r="10831" spans="2:16">
      <c r="B10831" s="93"/>
      <c r="C10831" s="93"/>
      <c r="D10831" s="93"/>
      <c r="F10831" s="93"/>
      <c r="H10831" s="93"/>
      <c r="J10831" s="93"/>
      <c r="L10831" s="93"/>
      <c r="N10831" s="93"/>
      <c r="P10831" s="93"/>
    </row>
    <row r="10832" spans="2:16">
      <c r="B10832" s="93"/>
      <c r="C10832" s="93"/>
      <c r="D10832" s="93"/>
      <c r="F10832" s="93"/>
      <c r="H10832" s="93"/>
      <c r="J10832" s="93"/>
      <c r="L10832" s="93"/>
      <c r="N10832" s="93"/>
      <c r="P10832" s="93"/>
    </row>
    <row r="10833" spans="2:16">
      <c r="B10833" s="93"/>
      <c r="C10833" s="93"/>
      <c r="D10833" s="93"/>
      <c r="F10833" s="93"/>
      <c r="H10833" s="93"/>
      <c r="J10833" s="93"/>
      <c r="L10833" s="93"/>
      <c r="N10833" s="93"/>
      <c r="P10833" s="93"/>
    </row>
    <row r="10834" spans="2:16">
      <c r="B10834" s="93"/>
      <c r="C10834" s="93"/>
      <c r="D10834" s="93"/>
      <c r="F10834" s="93"/>
      <c r="H10834" s="93"/>
      <c r="J10834" s="93"/>
      <c r="L10834" s="93"/>
      <c r="N10834" s="93"/>
      <c r="P10834" s="93"/>
    </row>
    <row r="10835" spans="2:16">
      <c r="B10835" s="93"/>
      <c r="C10835" s="93"/>
      <c r="D10835" s="93"/>
      <c r="F10835" s="93"/>
      <c r="H10835" s="93"/>
      <c r="J10835" s="93"/>
      <c r="L10835" s="93"/>
      <c r="N10835" s="93"/>
      <c r="P10835" s="93"/>
    </row>
    <row r="10836" spans="2:16">
      <c r="B10836" s="93"/>
      <c r="C10836" s="93"/>
      <c r="D10836" s="93"/>
      <c r="F10836" s="93"/>
      <c r="H10836" s="93"/>
      <c r="J10836" s="93"/>
      <c r="L10836" s="93"/>
      <c r="N10836" s="93"/>
      <c r="P10836" s="93"/>
    </row>
    <row r="10837" spans="2:16">
      <c r="B10837" s="93"/>
      <c r="C10837" s="93"/>
      <c r="D10837" s="93"/>
      <c r="F10837" s="93"/>
      <c r="H10837" s="93"/>
      <c r="J10837" s="93"/>
      <c r="L10837" s="93"/>
      <c r="N10837" s="93"/>
      <c r="P10837" s="93"/>
    </row>
    <row r="10838" spans="2:16">
      <c r="B10838" s="93"/>
      <c r="C10838" s="93"/>
      <c r="D10838" s="93"/>
      <c r="F10838" s="93"/>
      <c r="H10838" s="93"/>
      <c r="J10838" s="93"/>
      <c r="L10838" s="93"/>
      <c r="N10838" s="93"/>
      <c r="P10838" s="93"/>
    </row>
    <row r="10839" spans="2:16">
      <c r="B10839" s="93"/>
      <c r="C10839" s="93"/>
      <c r="D10839" s="93"/>
      <c r="F10839" s="93"/>
      <c r="H10839" s="93"/>
      <c r="J10839" s="93"/>
      <c r="L10839" s="93"/>
      <c r="N10839" s="93"/>
      <c r="P10839" s="93"/>
    </row>
    <row r="10840" spans="2:16">
      <c r="B10840" s="93"/>
      <c r="C10840" s="93"/>
      <c r="D10840" s="93"/>
      <c r="F10840" s="93"/>
      <c r="H10840" s="93"/>
      <c r="J10840" s="93"/>
      <c r="L10840" s="93"/>
      <c r="N10840" s="93"/>
      <c r="P10840" s="93"/>
    </row>
    <row r="10841" spans="2:16">
      <c r="B10841" s="93"/>
      <c r="C10841" s="93"/>
      <c r="D10841" s="93"/>
      <c r="F10841" s="93"/>
      <c r="H10841" s="93"/>
      <c r="J10841" s="93"/>
      <c r="L10841" s="93"/>
      <c r="N10841" s="93"/>
      <c r="P10841" s="93"/>
    </row>
    <row r="10842" spans="2:16">
      <c r="B10842" s="93"/>
      <c r="C10842" s="93"/>
      <c r="D10842" s="93"/>
      <c r="F10842" s="93"/>
      <c r="H10842" s="93"/>
      <c r="J10842" s="93"/>
      <c r="L10842" s="93"/>
      <c r="N10842" s="93"/>
      <c r="P10842" s="93"/>
    </row>
    <row r="10843" spans="2:16">
      <c r="B10843" s="93"/>
      <c r="C10843" s="93"/>
      <c r="D10843" s="93"/>
      <c r="F10843" s="93"/>
      <c r="H10843" s="93"/>
      <c r="J10843" s="93"/>
      <c r="L10843" s="93"/>
      <c r="N10843" s="93"/>
      <c r="P10843" s="93"/>
    </row>
    <row r="10844" spans="2:16">
      <c r="B10844" s="93"/>
      <c r="C10844" s="93"/>
      <c r="D10844" s="93"/>
      <c r="F10844" s="93"/>
      <c r="H10844" s="93"/>
      <c r="J10844" s="93"/>
      <c r="L10844" s="93"/>
      <c r="N10844" s="93"/>
      <c r="P10844" s="93"/>
    </row>
    <row r="10845" spans="2:16">
      <c r="B10845" s="93"/>
      <c r="C10845" s="93"/>
      <c r="D10845" s="93"/>
      <c r="F10845" s="93"/>
      <c r="H10845" s="93"/>
      <c r="J10845" s="93"/>
      <c r="L10845" s="93"/>
      <c r="N10845" s="93"/>
      <c r="P10845" s="93"/>
    </row>
    <row r="10846" spans="2:16">
      <c r="B10846" s="93"/>
      <c r="C10846" s="93"/>
      <c r="D10846" s="93"/>
      <c r="F10846" s="93"/>
      <c r="H10846" s="93"/>
      <c r="J10846" s="93"/>
      <c r="L10846" s="93"/>
      <c r="N10846" s="93"/>
      <c r="P10846" s="93"/>
    </row>
    <row r="10847" spans="2:16">
      <c r="B10847" s="93"/>
      <c r="C10847" s="93"/>
      <c r="D10847" s="93"/>
      <c r="F10847" s="93"/>
      <c r="H10847" s="93"/>
      <c r="J10847" s="93"/>
      <c r="L10847" s="93"/>
      <c r="N10847" s="93"/>
      <c r="P10847" s="93"/>
    </row>
    <row r="10848" spans="2:16">
      <c r="B10848" s="93"/>
      <c r="C10848" s="93"/>
      <c r="D10848" s="93"/>
      <c r="F10848" s="93"/>
      <c r="H10848" s="93"/>
      <c r="J10848" s="93"/>
      <c r="L10848" s="93"/>
      <c r="N10848" s="93"/>
      <c r="P10848" s="93"/>
    </row>
    <row r="10849" spans="2:16">
      <c r="B10849" s="93"/>
      <c r="C10849" s="93"/>
      <c r="D10849" s="93"/>
      <c r="F10849" s="93"/>
      <c r="H10849" s="93"/>
      <c r="J10849" s="93"/>
      <c r="L10849" s="93"/>
      <c r="N10849" s="93"/>
      <c r="P10849" s="93"/>
    </row>
    <row r="10850" spans="2:16">
      <c r="B10850" s="93"/>
      <c r="C10850" s="93"/>
      <c r="D10850" s="93"/>
      <c r="F10850" s="93"/>
      <c r="H10850" s="93"/>
      <c r="J10850" s="93"/>
      <c r="L10850" s="93"/>
      <c r="N10850" s="93"/>
      <c r="P10850" s="93"/>
    </row>
    <row r="10851" spans="2:16">
      <c r="B10851" s="93"/>
      <c r="C10851" s="93"/>
      <c r="D10851" s="93"/>
      <c r="F10851" s="93"/>
      <c r="H10851" s="93"/>
      <c r="J10851" s="93"/>
      <c r="L10851" s="93"/>
      <c r="N10851" s="93"/>
      <c r="P10851" s="93"/>
    </row>
    <row r="10852" spans="2:16">
      <c r="B10852" s="93"/>
      <c r="C10852" s="93"/>
      <c r="D10852" s="93"/>
      <c r="F10852" s="93"/>
      <c r="H10852" s="93"/>
      <c r="J10852" s="93"/>
      <c r="L10852" s="93"/>
      <c r="N10852" s="93"/>
      <c r="P10852" s="93"/>
    </row>
    <row r="10853" spans="2:16">
      <c r="B10853" s="93"/>
      <c r="C10853" s="93"/>
      <c r="D10853" s="93"/>
      <c r="F10853" s="93"/>
      <c r="H10853" s="93"/>
      <c r="J10853" s="93"/>
      <c r="L10853" s="93"/>
      <c r="N10853" s="93"/>
      <c r="P10853" s="93"/>
    </row>
    <row r="10854" spans="2:16">
      <c r="B10854" s="93"/>
      <c r="C10854" s="93"/>
      <c r="D10854" s="93"/>
      <c r="F10854" s="93"/>
      <c r="H10854" s="93"/>
      <c r="J10854" s="93"/>
      <c r="L10854" s="93"/>
      <c r="N10854" s="93"/>
      <c r="P10854" s="93"/>
    </row>
    <row r="10855" spans="2:16">
      <c r="B10855" s="93"/>
      <c r="C10855" s="93"/>
      <c r="D10855" s="93"/>
      <c r="F10855" s="93"/>
      <c r="H10855" s="93"/>
      <c r="J10855" s="93"/>
      <c r="L10855" s="93"/>
      <c r="N10855" s="93"/>
      <c r="P10855" s="93"/>
    </row>
    <row r="10856" spans="2:16">
      <c r="B10856" s="93"/>
      <c r="C10856" s="93"/>
      <c r="D10856" s="93"/>
      <c r="F10856" s="93"/>
      <c r="H10856" s="93"/>
      <c r="J10856" s="93"/>
      <c r="L10856" s="93"/>
      <c r="N10856" s="93"/>
      <c r="P10856" s="93"/>
    </row>
    <row r="10857" spans="2:16">
      <c r="B10857" s="93"/>
      <c r="C10857" s="93"/>
      <c r="D10857" s="93"/>
      <c r="F10857" s="93"/>
      <c r="H10857" s="93"/>
      <c r="J10857" s="93"/>
      <c r="L10857" s="93"/>
      <c r="N10857" s="93"/>
      <c r="P10857" s="93"/>
    </row>
    <row r="10858" spans="2:16">
      <c r="B10858" s="93"/>
      <c r="C10858" s="93"/>
      <c r="D10858" s="93"/>
      <c r="F10858" s="93"/>
      <c r="H10858" s="93"/>
      <c r="J10858" s="93"/>
      <c r="L10858" s="93"/>
      <c r="N10858" s="93"/>
      <c r="P10858" s="93"/>
    </row>
    <row r="10859" spans="2:16">
      <c r="B10859" s="93"/>
      <c r="C10859" s="93"/>
      <c r="D10859" s="93"/>
      <c r="F10859" s="93"/>
      <c r="H10859" s="93"/>
      <c r="J10859" s="93"/>
      <c r="L10859" s="93"/>
      <c r="N10859" s="93"/>
      <c r="P10859" s="93"/>
    </row>
    <row r="10860" spans="2:16">
      <c r="B10860" s="93"/>
      <c r="C10860" s="93"/>
      <c r="D10860" s="93"/>
      <c r="F10860" s="93"/>
      <c r="H10860" s="93"/>
      <c r="J10860" s="93"/>
      <c r="L10860" s="93"/>
      <c r="N10860" s="93"/>
      <c r="P10860" s="93"/>
    </row>
    <row r="10861" spans="2:16">
      <c r="B10861" s="93"/>
      <c r="C10861" s="93"/>
      <c r="D10861" s="93"/>
      <c r="F10861" s="93"/>
      <c r="H10861" s="93"/>
      <c r="J10861" s="93"/>
      <c r="L10861" s="93"/>
      <c r="N10861" s="93"/>
      <c r="P10861" s="93"/>
    </row>
    <row r="10862" spans="2:16">
      <c r="B10862" s="93"/>
      <c r="C10862" s="93"/>
      <c r="D10862" s="93"/>
      <c r="F10862" s="93"/>
      <c r="H10862" s="93"/>
      <c r="J10862" s="93"/>
      <c r="L10862" s="93"/>
      <c r="N10862" s="93"/>
      <c r="P10862" s="93"/>
    </row>
    <row r="10863" spans="2:16">
      <c r="B10863" s="93"/>
      <c r="C10863" s="93"/>
      <c r="D10863" s="93"/>
      <c r="F10863" s="93"/>
      <c r="H10863" s="93"/>
      <c r="J10863" s="93"/>
      <c r="L10863" s="93"/>
      <c r="N10863" s="93"/>
      <c r="P10863" s="93"/>
    </row>
    <row r="10864" spans="2:16">
      <c r="B10864" s="93"/>
      <c r="C10864" s="93"/>
      <c r="D10864" s="93"/>
      <c r="F10864" s="93"/>
      <c r="H10864" s="93"/>
      <c r="J10864" s="93"/>
      <c r="L10864" s="93"/>
      <c r="N10864" s="93"/>
      <c r="P10864" s="93"/>
    </row>
    <row r="10865" spans="2:16">
      <c r="B10865" s="93"/>
      <c r="C10865" s="93"/>
      <c r="D10865" s="93"/>
      <c r="F10865" s="93"/>
      <c r="H10865" s="93"/>
      <c r="J10865" s="93"/>
      <c r="L10865" s="93"/>
      <c r="N10865" s="93"/>
      <c r="P10865" s="93"/>
    </row>
    <row r="10866" spans="2:16">
      <c r="B10866" s="93"/>
      <c r="C10866" s="93"/>
      <c r="D10866" s="93"/>
      <c r="F10866" s="93"/>
      <c r="H10866" s="93"/>
      <c r="J10866" s="93"/>
      <c r="L10866" s="93"/>
      <c r="N10866" s="93"/>
      <c r="P10866" s="93"/>
    </row>
    <row r="10867" spans="2:16">
      <c r="B10867" s="93"/>
      <c r="C10867" s="93"/>
      <c r="D10867" s="93"/>
      <c r="F10867" s="93"/>
      <c r="H10867" s="93"/>
      <c r="J10867" s="93"/>
      <c r="L10867" s="93"/>
      <c r="N10867" s="93"/>
      <c r="P10867" s="93"/>
    </row>
    <row r="10868" spans="2:16">
      <c r="B10868" s="93"/>
      <c r="C10868" s="93"/>
      <c r="D10868" s="93"/>
      <c r="F10868" s="93"/>
      <c r="H10868" s="93"/>
      <c r="J10868" s="93"/>
      <c r="L10868" s="93"/>
      <c r="N10868" s="93"/>
      <c r="P10868" s="93"/>
    </row>
    <row r="10869" spans="2:16">
      <c r="B10869" s="93"/>
      <c r="C10869" s="93"/>
      <c r="D10869" s="93"/>
      <c r="F10869" s="93"/>
      <c r="H10869" s="93"/>
      <c r="J10869" s="93"/>
      <c r="L10869" s="93"/>
      <c r="N10869" s="93"/>
      <c r="P10869" s="93"/>
    </row>
    <row r="10870" spans="2:16">
      <c r="B10870" s="93"/>
      <c r="C10870" s="93"/>
      <c r="D10870" s="93"/>
      <c r="F10870" s="93"/>
      <c r="H10870" s="93"/>
      <c r="J10870" s="93"/>
      <c r="L10870" s="93"/>
      <c r="N10870" s="93"/>
      <c r="P10870" s="93"/>
    </row>
    <row r="10871" spans="2:16">
      <c r="B10871" s="93"/>
      <c r="C10871" s="93"/>
      <c r="D10871" s="93"/>
      <c r="F10871" s="93"/>
      <c r="H10871" s="93"/>
      <c r="J10871" s="93"/>
      <c r="L10871" s="93"/>
      <c r="N10871" s="93"/>
      <c r="P10871" s="93"/>
    </row>
    <row r="10872" spans="2:16">
      <c r="B10872" s="93"/>
      <c r="C10872" s="93"/>
      <c r="D10872" s="93"/>
      <c r="F10872" s="93"/>
      <c r="H10872" s="93"/>
      <c r="J10872" s="93"/>
      <c r="L10872" s="93"/>
      <c r="N10872" s="93"/>
      <c r="P10872" s="93"/>
    </row>
    <row r="10873" spans="2:16">
      <c r="B10873" s="93"/>
      <c r="C10873" s="93"/>
      <c r="D10873" s="93"/>
      <c r="F10873" s="93"/>
      <c r="H10873" s="93"/>
      <c r="J10873" s="93"/>
      <c r="L10873" s="93"/>
      <c r="N10873" s="93"/>
      <c r="P10873" s="93"/>
    </row>
    <row r="10874" spans="2:16">
      <c r="B10874" s="93"/>
      <c r="C10874" s="93"/>
      <c r="D10874" s="93"/>
      <c r="F10874" s="93"/>
      <c r="H10874" s="93"/>
      <c r="J10874" s="93"/>
      <c r="L10874" s="93"/>
      <c r="N10874" s="93"/>
      <c r="P10874" s="93"/>
    </row>
    <row r="10875" spans="2:16">
      <c r="B10875" s="93"/>
      <c r="C10875" s="93"/>
      <c r="D10875" s="93"/>
      <c r="F10875" s="93"/>
      <c r="H10875" s="93"/>
      <c r="J10875" s="93"/>
      <c r="L10875" s="93"/>
      <c r="N10875" s="93"/>
      <c r="P10875" s="93"/>
    </row>
    <row r="10876" spans="2:16">
      <c r="B10876" s="93"/>
      <c r="C10876" s="93"/>
      <c r="D10876" s="93"/>
      <c r="F10876" s="93"/>
      <c r="H10876" s="93"/>
      <c r="J10876" s="93"/>
      <c r="L10876" s="93"/>
      <c r="N10876" s="93"/>
      <c r="P10876" s="93"/>
    </row>
    <row r="10877" spans="2:16">
      <c r="B10877" s="93"/>
      <c r="C10877" s="93"/>
      <c r="D10877" s="93"/>
      <c r="F10877" s="93"/>
      <c r="H10877" s="93"/>
      <c r="J10877" s="93"/>
      <c r="L10877" s="93"/>
      <c r="N10877" s="93"/>
      <c r="P10877" s="93"/>
    </row>
    <row r="10878" spans="2:16">
      <c r="B10878" s="93"/>
      <c r="C10878" s="93"/>
      <c r="D10878" s="93"/>
      <c r="F10878" s="93"/>
      <c r="H10878" s="93"/>
      <c r="J10878" s="93"/>
      <c r="L10878" s="93"/>
      <c r="N10878" s="93"/>
      <c r="P10878" s="93"/>
    </row>
    <row r="10879" spans="2:16">
      <c r="B10879" s="93"/>
      <c r="C10879" s="93"/>
      <c r="D10879" s="93"/>
      <c r="F10879" s="93"/>
      <c r="H10879" s="93"/>
      <c r="J10879" s="93"/>
      <c r="L10879" s="93"/>
      <c r="N10879" s="93"/>
      <c r="P10879" s="93"/>
    </row>
    <row r="10880" spans="2:16">
      <c r="B10880" s="93"/>
      <c r="C10880" s="93"/>
      <c r="D10880" s="93"/>
      <c r="F10880" s="93"/>
      <c r="H10880" s="93"/>
      <c r="J10880" s="93"/>
      <c r="L10880" s="93"/>
      <c r="N10880" s="93"/>
      <c r="P10880" s="93"/>
    </row>
    <row r="10881" spans="2:16">
      <c r="B10881" s="93"/>
      <c r="C10881" s="93"/>
      <c r="D10881" s="93"/>
      <c r="F10881" s="93"/>
      <c r="H10881" s="93"/>
      <c r="J10881" s="93"/>
      <c r="L10881" s="93"/>
      <c r="N10881" s="93"/>
      <c r="P10881" s="93"/>
    </row>
    <row r="10882" spans="2:16">
      <c r="B10882" s="93"/>
      <c r="C10882" s="93"/>
      <c r="D10882" s="93"/>
      <c r="F10882" s="93"/>
      <c r="H10882" s="93"/>
      <c r="J10882" s="93"/>
      <c r="L10882" s="93"/>
      <c r="N10882" s="93"/>
      <c r="P10882" s="93"/>
    </row>
    <row r="10883" spans="2:16">
      <c r="B10883" s="93"/>
      <c r="C10883" s="93"/>
      <c r="D10883" s="93"/>
      <c r="F10883" s="93"/>
      <c r="H10883" s="93"/>
      <c r="J10883" s="93"/>
      <c r="L10883" s="93"/>
      <c r="N10883" s="93"/>
      <c r="P10883" s="93"/>
    </row>
    <row r="10884" spans="2:16">
      <c r="B10884" s="93"/>
      <c r="C10884" s="93"/>
      <c r="D10884" s="93"/>
      <c r="F10884" s="93"/>
      <c r="H10884" s="93"/>
      <c r="J10884" s="93"/>
      <c r="L10884" s="93"/>
      <c r="N10884" s="93"/>
      <c r="P10884" s="93"/>
    </row>
    <row r="10885" spans="2:16">
      <c r="B10885" s="93"/>
      <c r="C10885" s="93"/>
      <c r="D10885" s="93"/>
      <c r="F10885" s="93"/>
      <c r="H10885" s="93"/>
      <c r="J10885" s="93"/>
      <c r="L10885" s="93"/>
      <c r="N10885" s="93"/>
      <c r="P10885" s="93"/>
    </row>
    <row r="10886" spans="2:16">
      <c r="B10886" s="93"/>
      <c r="C10886" s="93"/>
      <c r="D10886" s="93"/>
      <c r="F10886" s="93"/>
      <c r="H10886" s="93"/>
      <c r="J10886" s="93"/>
      <c r="L10886" s="93"/>
      <c r="N10886" s="93"/>
      <c r="P10886" s="93"/>
    </row>
    <row r="10887" spans="2:16">
      <c r="B10887" s="93"/>
      <c r="C10887" s="93"/>
      <c r="D10887" s="93"/>
      <c r="F10887" s="93"/>
      <c r="H10887" s="93"/>
      <c r="J10887" s="93"/>
      <c r="L10887" s="93"/>
      <c r="N10887" s="93"/>
      <c r="P10887" s="93"/>
    </row>
    <row r="10888" spans="2:16">
      <c r="B10888" s="93"/>
      <c r="C10888" s="93"/>
      <c r="D10888" s="93"/>
      <c r="F10888" s="93"/>
      <c r="H10888" s="93"/>
      <c r="J10888" s="93"/>
      <c r="L10888" s="93"/>
      <c r="N10888" s="93"/>
      <c r="P10888" s="93"/>
    </row>
    <row r="10889" spans="2:16">
      <c r="B10889" s="93"/>
      <c r="C10889" s="93"/>
      <c r="D10889" s="93"/>
      <c r="F10889" s="93"/>
      <c r="H10889" s="93"/>
      <c r="J10889" s="93"/>
      <c r="L10889" s="93"/>
      <c r="N10889" s="93"/>
      <c r="P10889" s="93"/>
    </row>
    <row r="10890" spans="2:16">
      <c r="B10890" s="93"/>
      <c r="C10890" s="93"/>
      <c r="D10890" s="93"/>
      <c r="F10890" s="93"/>
      <c r="H10890" s="93"/>
      <c r="J10890" s="93"/>
      <c r="L10890" s="93"/>
      <c r="N10890" s="93"/>
      <c r="P10890" s="93"/>
    </row>
    <row r="10891" spans="2:16">
      <c r="B10891" s="93"/>
      <c r="C10891" s="93"/>
      <c r="D10891" s="93"/>
      <c r="F10891" s="93"/>
      <c r="H10891" s="93"/>
      <c r="J10891" s="93"/>
      <c r="L10891" s="93"/>
      <c r="N10891" s="93"/>
      <c r="P10891" s="93"/>
    </row>
    <row r="10892" spans="2:16">
      <c r="B10892" s="93"/>
      <c r="C10892" s="93"/>
      <c r="D10892" s="93"/>
      <c r="F10892" s="93"/>
      <c r="H10892" s="93"/>
      <c r="J10892" s="93"/>
      <c r="L10892" s="93"/>
      <c r="N10892" s="93"/>
      <c r="P10892" s="93"/>
    </row>
    <row r="10893" spans="2:16">
      <c r="B10893" s="93"/>
      <c r="C10893" s="93"/>
      <c r="D10893" s="93"/>
      <c r="F10893" s="93"/>
      <c r="H10893" s="93"/>
      <c r="J10893" s="93"/>
      <c r="L10893" s="93"/>
      <c r="N10893" s="93"/>
      <c r="P10893" s="93"/>
    </row>
    <row r="10894" spans="2:16">
      <c r="B10894" s="93"/>
      <c r="C10894" s="93"/>
      <c r="D10894" s="93"/>
      <c r="F10894" s="93"/>
      <c r="H10894" s="93"/>
      <c r="J10894" s="93"/>
      <c r="L10894" s="93"/>
      <c r="N10894" s="93"/>
      <c r="P10894" s="93"/>
    </row>
    <row r="10895" spans="2:16">
      <c r="B10895" s="93"/>
      <c r="C10895" s="93"/>
      <c r="D10895" s="93"/>
      <c r="F10895" s="93"/>
      <c r="H10895" s="93"/>
      <c r="J10895" s="93"/>
      <c r="L10895" s="93"/>
      <c r="N10895" s="93"/>
      <c r="P10895" s="93"/>
    </row>
    <row r="10896" spans="2:16">
      <c r="B10896" s="93"/>
      <c r="C10896" s="93"/>
      <c r="D10896" s="93"/>
      <c r="F10896" s="93"/>
      <c r="H10896" s="93"/>
      <c r="J10896" s="93"/>
      <c r="L10896" s="93"/>
      <c r="N10896" s="93"/>
      <c r="P10896" s="93"/>
    </row>
    <row r="10897" spans="2:16">
      <c r="B10897" s="93"/>
      <c r="C10897" s="93"/>
      <c r="D10897" s="93"/>
      <c r="F10897" s="93"/>
      <c r="H10897" s="93"/>
      <c r="J10897" s="93"/>
      <c r="L10897" s="93"/>
      <c r="N10897" s="93"/>
      <c r="P10897" s="93"/>
    </row>
    <row r="10898" spans="2:16">
      <c r="B10898" s="93"/>
      <c r="C10898" s="93"/>
      <c r="D10898" s="93"/>
      <c r="F10898" s="93"/>
      <c r="H10898" s="93"/>
      <c r="J10898" s="93"/>
      <c r="L10898" s="93"/>
      <c r="N10898" s="93"/>
      <c r="P10898" s="93"/>
    </row>
    <row r="10899" spans="2:16">
      <c r="B10899" s="93"/>
      <c r="C10899" s="93"/>
      <c r="D10899" s="93"/>
      <c r="F10899" s="93"/>
      <c r="H10899" s="93"/>
      <c r="J10899" s="93"/>
      <c r="L10899" s="93"/>
      <c r="N10899" s="93"/>
      <c r="P10899" s="93"/>
    </row>
    <row r="10900" spans="2:16">
      <c r="B10900" s="93"/>
      <c r="C10900" s="93"/>
      <c r="D10900" s="93"/>
      <c r="F10900" s="93"/>
      <c r="H10900" s="93"/>
      <c r="J10900" s="93"/>
      <c r="L10900" s="93"/>
      <c r="N10900" s="93"/>
      <c r="P10900" s="93"/>
    </row>
    <row r="10901" spans="2:16">
      <c r="B10901" s="93"/>
      <c r="C10901" s="93"/>
      <c r="D10901" s="93"/>
      <c r="F10901" s="93"/>
      <c r="H10901" s="93"/>
      <c r="J10901" s="93"/>
      <c r="L10901" s="93"/>
      <c r="N10901" s="93"/>
      <c r="P10901" s="93"/>
    </row>
    <row r="10902" spans="2:16">
      <c r="B10902" s="93"/>
      <c r="C10902" s="93"/>
      <c r="D10902" s="93"/>
      <c r="F10902" s="93"/>
      <c r="H10902" s="93"/>
      <c r="J10902" s="93"/>
      <c r="L10902" s="93"/>
      <c r="N10902" s="93"/>
      <c r="P10902" s="93"/>
    </row>
    <row r="10903" spans="2:16">
      <c r="B10903" s="93"/>
      <c r="C10903" s="93"/>
      <c r="D10903" s="93"/>
      <c r="F10903" s="93"/>
      <c r="H10903" s="93"/>
      <c r="J10903" s="93"/>
      <c r="L10903" s="93"/>
      <c r="N10903" s="93"/>
      <c r="P10903" s="93"/>
    </row>
    <row r="10904" spans="2:16">
      <c r="B10904" s="93"/>
      <c r="C10904" s="93"/>
      <c r="D10904" s="93"/>
      <c r="F10904" s="93"/>
      <c r="H10904" s="93"/>
      <c r="J10904" s="93"/>
      <c r="L10904" s="93"/>
      <c r="N10904" s="93"/>
      <c r="P10904" s="93"/>
    </row>
    <row r="10905" spans="2:16">
      <c r="B10905" s="93"/>
      <c r="C10905" s="93"/>
      <c r="D10905" s="93"/>
      <c r="F10905" s="93"/>
      <c r="H10905" s="93"/>
      <c r="J10905" s="93"/>
      <c r="L10905" s="93"/>
      <c r="N10905" s="93"/>
      <c r="P10905" s="93"/>
    </row>
    <row r="10906" spans="2:16">
      <c r="B10906" s="93"/>
      <c r="C10906" s="93"/>
      <c r="D10906" s="93"/>
      <c r="F10906" s="93"/>
      <c r="H10906" s="93"/>
      <c r="J10906" s="93"/>
      <c r="L10906" s="93"/>
      <c r="N10906" s="93"/>
      <c r="P10906" s="93"/>
    </row>
    <row r="10907" spans="2:16">
      <c r="B10907" s="93"/>
      <c r="C10907" s="93"/>
      <c r="D10907" s="93"/>
      <c r="F10907" s="93"/>
      <c r="H10907" s="93"/>
      <c r="J10907" s="93"/>
      <c r="L10907" s="93"/>
      <c r="N10907" s="93"/>
      <c r="P10907" s="93"/>
    </row>
    <row r="10908" spans="2:16">
      <c r="B10908" s="93"/>
      <c r="C10908" s="93"/>
      <c r="D10908" s="93"/>
      <c r="F10908" s="93"/>
      <c r="H10908" s="93"/>
      <c r="J10908" s="93"/>
      <c r="L10908" s="93"/>
      <c r="N10908" s="93"/>
      <c r="P10908" s="93"/>
    </row>
    <row r="10909" spans="2:16">
      <c r="B10909" s="93"/>
      <c r="C10909" s="93"/>
      <c r="D10909" s="93"/>
      <c r="F10909" s="93"/>
      <c r="H10909" s="93"/>
      <c r="J10909" s="93"/>
      <c r="L10909" s="93"/>
      <c r="N10909" s="93"/>
      <c r="P10909" s="93"/>
    </row>
    <row r="10910" spans="2:16">
      <c r="B10910" s="93"/>
      <c r="C10910" s="93"/>
      <c r="D10910" s="93"/>
      <c r="F10910" s="93"/>
      <c r="H10910" s="93"/>
      <c r="J10910" s="93"/>
      <c r="L10910" s="93"/>
      <c r="N10910" s="93"/>
      <c r="P10910" s="93"/>
    </row>
    <row r="10911" spans="2:16">
      <c r="B10911" s="93"/>
      <c r="C10911" s="93"/>
      <c r="D10911" s="93"/>
      <c r="F10911" s="93"/>
      <c r="H10911" s="93"/>
      <c r="J10911" s="93"/>
      <c r="L10911" s="93"/>
      <c r="N10911" s="93"/>
      <c r="P10911" s="93"/>
    </row>
    <row r="10912" spans="2:16">
      <c r="B10912" s="93"/>
      <c r="C10912" s="93"/>
      <c r="D10912" s="93"/>
      <c r="F10912" s="93"/>
      <c r="H10912" s="93"/>
      <c r="J10912" s="93"/>
      <c r="L10912" s="93"/>
      <c r="N10912" s="93"/>
      <c r="P10912" s="93"/>
    </row>
    <row r="10913" spans="2:16">
      <c r="B10913" s="93"/>
      <c r="C10913" s="93"/>
      <c r="D10913" s="93"/>
      <c r="F10913" s="93"/>
      <c r="H10913" s="93"/>
      <c r="J10913" s="93"/>
      <c r="L10913" s="93"/>
      <c r="N10913" s="93"/>
      <c r="P10913" s="93"/>
    </row>
    <row r="10914" spans="2:16">
      <c r="B10914" s="93"/>
      <c r="C10914" s="93"/>
      <c r="D10914" s="93"/>
      <c r="F10914" s="93"/>
      <c r="H10914" s="93"/>
      <c r="J10914" s="93"/>
      <c r="L10914" s="93"/>
      <c r="N10914" s="93"/>
      <c r="P10914" s="93"/>
    </row>
    <row r="10915" spans="2:16">
      <c r="B10915" s="93"/>
      <c r="C10915" s="93"/>
      <c r="D10915" s="93"/>
      <c r="F10915" s="93"/>
      <c r="H10915" s="93"/>
      <c r="J10915" s="93"/>
      <c r="L10915" s="93"/>
      <c r="N10915" s="93"/>
      <c r="P10915" s="93"/>
    </row>
    <row r="10916" spans="2:16">
      <c r="B10916" s="93"/>
      <c r="C10916" s="93"/>
      <c r="D10916" s="93"/>
      <c r="F10916" s="93"/>
      <c r="H10916" s="93"/>
      <c r="J10916" s="93"/>
      <c r="L10916" s="93"/>
      <c r="N10916" s="93"/>
      <c r="P10916" s="93"/>
    </row>
    <row r="10917" spans="2:16">
      <c r="B10917" s="93"/>
      <c r="C10917" s="93"/>
      <c r="D10917" s="93"/>
      <c r="F10917" s="93"/>
      <c r="H10917" s="93"/>
      <c r="J10917" s="93"/>
      <c r="L10917" s="93"/>
      <c r="N10917" s="93"/>
      <c r="P10917" s="93"/>
    </row>
    <row r="10918" spans="2:16">
      <c r="B10918" s="93"/>
      <c r="C10918" s="93"/>
      <c r="D10918" s="93"/>
      <c r="F10918" s="93"/>
      <c r="H10918" s="93"/>
      <c r="J10918" s="93"/>
      <c r="L10918" s="93"/>
      <c r="N10918" s="93"/>
      <c r="P10918" s="93"/>
    </row>
    <row r="10919" spans="2:16">
      <c r="B10919" s="93"/>
      <c r="C10919" s="93"/>
      <c r="D10919" s="93"/>
      <c r="F10919" s="93"/>
      <c r="H10919" s="93"/>
      <c r="J10919" s="93"/>
      <c r="L10919" s="93"/>
      <c r="N10919" s="93"/>
      <c r="P10919" s="93"/>
    </row>
    <row r="10920" spans="2:16">
      <c r="B10920" s="93"/>
      <c r="C10920" s="93"/>
      <c r="D10920" s="93"/>
      <c r="F10920" s="93"/>
      <c r="H10920" s="93"/>
      <c r="J10920" s="93"/>
      <c r="L10920" s="93"/>
      <c r="N10920" s="93"/>
      <c r="P10920" s="93"/>
    </row>
    <row r="10921" spans="2:16">
      <c r="B10921" s="93"/>
      <c r="C10921" s="93"/>
      <c r="D10921" s="93"/>
      <c r="F10921" s="93"/>
      <c r="H10921" s="93"/>
      <c r="J10921" s="93"/>
      <c r="L10921" s="93"/>
      <c r="N10921" s="93"/>
      <c r="P10921" s="93"/>
    </row>
    <row r="10922" spans="2:16">
      <c r="B10922" s="93"/>
      <c r="C10922" s="93"/>
      <c r="D10922" s="93"/>
      <c r="F10922" s="93"/>
      <c r="H10922" s="93"/>
      <c r="J10922" s="93"/>
      <c r="L10922" s="93"/>
      <c r="N10922" s="93"/>
      <c r="P10922" s="93"/>
    </row>
    <row r="10923" spans="2:16">
      <c r="B10923" s="93"/>
      <c r="C10923" s="93"/>
      <c r="D10923" s="93"/>
      <c r="F10923" s="93"/>
      <c r="H10923" s="93"/>
      <c r="J10923" s="93"/>
      <c r="L10923" s="93"/>
      <c r="N10923" s="93"/>
      <c r="P10923" s="93"/>
    </row>
    <row r="10924" spans="2:16">
      <c r="B10924" s="93"/>
      <c r="C10924" s="93"/>
      <c r="D10924" s="93"/>
      <c r="F10924" s="93"/>
      <c r="H10924" s="93"/>
      <c r="J10924" s="93"/>
      <c r="L10924" s="93"/>
      <c r="N10924" s="93"/>
      <c r="P10924" s="93"/>
    </row>
    <row r="10925" spans="2:16">
      <c r="B10925" s="93"/>
      <c r="C10925" s="93"/>
      <c r="D10925" s="93"/>
      <c r="F10925" s="93"/>
      <c r="H10925" s="93"/>
      <c r="J10925" s="93"/>
      <c r="L10925" s="93"/>
      <c r="N10925" s="93"/>
      <c r="P10925" s="93"/>
    </row>
    <row r="10926" spans="2:16">
      <c r="B10926" s="93"/>
      <c r="C10926" s="93"/>
      <c r="D10926" s="93"/>
      <c r="F10926" s="93"/>
      <c r="H10926" s="93"/>
      <c r="J10926" s="93"/>
      <c r="L10926" s="93"/>
      <c r="N10926" s="93"/>
      <c r="P10926" s="93"/>
    </row>
    <row r="10927" spans="2:16">
      <c r="B10927" s="93"/>
      <c r="C10927" s="93"/>
      <c r="D10927" s="93"/>
      <c r="F10927" s="93"/>
      <c r="H10927" s="93"/>
      <c r="J10927" s="93"/>
      <c r="L10927" s="93"/>
      <c r="N10927" s="93"/>
      <c r="P10927" s="93"/>
    </row>
    <row r="10928" spans="2:16">
      <c r="B10928" s="93"/>
      <c r="C10928" s="93"/>
      <c r="D10928" s="93"/>
      <c r="F10928" s="93"/>
      <c r="H10928" s="93"/>
      <c r="J10928" s="93"/>
      <c r="L10928" s="93"/>
      <c r="N10928" s="93"/>
      <c r="P10928" s="93"/>
    </row>
    <row r="10929" spans="2:16">
      <c r="B10929" s="93"/>
      <c r="C10929" s="93"/>
      <c r="D10929" s="93"/>
      <c r="F10929" s="93"/>
      <c r="H10929" s="93"/>
      <c r="J10929" s="93"/>
      <c r="L10929" s="93"/>
      <c r="N10929" s="93"/>
      <c r="P10929" s="93"/>
    </row>
    <row r="10930" spans="2:16">
      <c r="B10930" s="93"/>
      <c r="C10930" s="93"/>
      <c r="D10930" s="93"/>
      <c r="F10930" s="93"/>
      <c r="H10930" s="93"/>
      <c r="J10930" s="93"/>
      <c r="L10930" s="93"/>
      <c r="N10930" s="93"/>
      <c r="P10930" s="93"/>
    </row>
    <row r="10931" spans="2:16">
      <c r="B10931" s="93"/>
      <c r="C10931" s="93"/>
      <c r="D10931" s="93"/>
      <c r="F10931" s="93"/>
      <c r="H10931" s="93"/>
      <c r="J10931" s="93"/>
      <c r="L10931" s="93"/>
      <c r="N10931" s="93"/>
      <c r="P10931" s="93"/>
    </row>
    <row r="10932" spans="2:16">
      <c r="B10932" s="93"/>
      <c r="C10932" s="93"/>
      <c r="D10932" s="93"/>
      <c r="F10932" s="93"/>
      <c r="H10932" s="93"/>
      <c r="J10932" s="93"/>
      <c r="L10932" s="93"/>
      <c r="N10932" s="93"/>
      <c r="P10932" s="93"/>
    </row>
    <row r="10933" spans="2:16">
      <c r="B10933" s="93"/>
      <c r="C10933" s="93"/>
      <c r="D10933" s="93"/>
      <c r="F10933" s="93"/>
      <c r="H10933" s="93"/>
      <c r="J10933" s="93"/>
      <c r="L10933" s="93"/>
      <c r="N10933" s="93"/>
      <c r="P10933" s="93"/>
    </row>
    <row r="10934" spans="2:16">
      <c r="B10934" s="93"/>
      <c r="C10934" s="93"/>
      <c r="D10934" s="93"/>
      <c r="F10934" s="93"/>
      <c r="H10934" s="93"/>
      <c r="J10934" s="93"/>
      <c r="L10934" s="93"/>
      <c r="N10934" s="93"/>
      <c r="P10934" s="93"/>
    </row>
    <row r="10935" spans="2:16">
      <c r="B10935" s="93"/>
      <c r="C10935" s="93"/>
      <c r="D10935" s="93"/>
      <c r="F10935" s="93"/>
      <c r="H10935" s="93"/>
      <c r="J10935" s="93"/>
      <c r="L10935" s="93"/>
      <c r="N10935" s="93"/>
      <c r="P10935" s="93"/>
    </row>
    <row r="10936" spans="2:16">
      <c r="B10936" s="93"/>
      <c r="C10936" s="93"/>
      <c r="D10936" s="93"/>
      <c r="F10936" s="93"/>
      <c r="H10936" s="93"/>
      <c r="J10936" s="93"/>
      <c r="L10936" s="93"/>
      <c r="N10936" s="93"/>
      <c r="P10936" s="93"/>
    </row>
    <row r="10937" spans="2:16">
      <c r="B10937" s="93"/>
      <c r="C10937" s="93"/>
      <c r="D10937" s="93"/>
      <c r="F10937" s="93"/>
      <c r="H10937" s="93"/>
      <c r="J10937" s="93"/>
      <c r="L10937" s="93"/>
      <c r="N10937" s="93"/>
      <c r="P10937" s="93"/>
    </row>
    <row r="10938" spans="2:16">
      <c r="B10938" s="93"/>
      <c r="C10938" s="93"/>
      <c r="D10938" s="93"/>
      <c r="F10938" s="93"/>
      <c r="H10938" s="93"/>
      <c r="J10938" s="93"/>
      <c r="L10938" s="93"/>
      <c r="N10938" s="93"/>
      <c r="P10938" s="93"/>
    </row>
    <row r="10939" spans="2:16">
      <c r="B10939" s="93"/>
      <c r="C10939" s="93"/>
      <c r="D10939" s="93"/>
      <c r="F10939" s="93"/>
      <c r="H10939" s="93"/>
      <c r="J10939" s="93"/>
      <c r="L10939" s="93"/>
      <c r="N10939" s="93"/>
      <c r="P10939" s="93"/>
    </row>
    <row r="10940" spans="2:16">
      <c r="B10940" s="93"/>
      <c r="C10940" s="93"/>
      <c r="D10940" s="93"/>
      <c r="F10940" s="93"/>
      <c r="H10940" s="93"/>
      <c r="J10940" s="93"/>
      <c r="L10940" s="93"/>
      <c r="N10940" s="93"/>
      <c r="P10940" s="93"/>
    </row>
    <row r="10941" spans="2:16">
      <c r="B10941" s="93"/>
      <c r="C10941" s="93"/>
      <c r="D10941" s="93"/>
      <c r="F10941" s="93"/>
      <c r="H10941" s="93"/>
      <c r="J10941" s="93"/>
      <c r="L10941" s="93"/>
      <c r="N10941" s="93"/>
      <c r="P10941" s="93"/>
    </row>
    <row r="10942" spans="2:16">
      <c r="B10942" s="93"/>
      <c r="C10942" s="93"/>
      <c r="D10942" s="93"/>
      <c r="F10942" s="93"/>
      <c r="H10942" s="93"/>
      <c r="J10942" s="93"/>
      <c r="L10942" s="93"/>
      <c r="N10942" s="93"/>
      <c r="P10942" s="93"/>
    </row>
    <row r="10943" spans="2:16">
      <c r="B10943" s="93"/>
      <c r="C10943" s="93"/>
      <c r="D10943" s="93"/>
      <c r="F10943" s="93"/>
      <c r="H10943" s="93"/>
      <c r="J10943" s="93"/>
      <c r="L10943" s="93"/>
      <c r="N10943" s="93"/>
      <c r="P10943" s="93"/>
    </row>
    <row r="10944" spans="2:16">
      <c r="B10944" s="93"/>
      <c r="C10944" s="93"/>
      <c r="D10944" s="93"/>
      <c r="F10944" s="93"/>
      <c r="H10944" s="93"/>
      <c r="J10944" s="93"/>
      <c r="L10944" s="93"/>
      <c r="N10944" s="93"/>
      <c r="P10944" s="93"/>
    </row>
    <row r="10945" spans="2:16">
      <c r="B10945" s="93"/>
      <c r="C10945" s="93"/>
      <c r="D10945" s="93"/>
      <c r="F10945" s="93"/>
      <c r="H10945" s="93"/>
      <c r="J10945" s="93"/>
      <c r="L10945" s="93"/>
      <c r="N10945" s="93"/>
      <c r="P10945" s="93"/>
    </row>
    <row r="10946" spans="2:16">
      <c r="B10946" s="93"/>
      <c r="C10946" s="93"/>
      <c r="D10946" s="93"/>
      <c r="F10946" s="93"/>
      <c r="H10946" s="93"/>
      <c r="J10946" s="93"/>
      <c r="L10946" s="93"/>
      <c r="N10946" s="93"/>
      <c r="P10946" s="93"/>
    </row>
    <row r="10947" spans="2:16">
      <c r="B10947" s="93"/>
      <c r="C10947" s="93"/>
      <c r="D10947" s="93"/>
      <c r="F10947" s="93"/>
      <c r="H10947" s="93"/>
      <c r="J10947" s="93"/>
      <c r="L10947" s="93"/>
      <c r="N10947" s="93"/>
      <c r="P10947" s="93"/>
    </row>
    <row r="10948" spans="2:16">
      <c r="B10948" s="93"/>
      <c r="C10948" s="93"/>
      <c r="D10948" s="93"/>
      <c r="F10948" s="93"/>
      <c r="H10948" s="93"/>
      <c r="J10948" s="93"/>
      <c r="L10948" s="93"/>
      <c r="N10948" s="93"/>
      <c r="P10948" s="93"/>
    </row>
    <row r="10949" spans="2:16">
      <c r="B10949" s="93"/>
      <c r="C10949" s="93"/>
      <c r="D10949" s="93"/>
      <c r="F10949" s="93"/>
      <c r="H10949" s="93"/>
      <c r="J10949" s="93"/>
      <c r="L10949" s="93"/>
      <c r="N10949" s="93"/>
      <c r="P10949" s="93"/>
    </row>
    <row r="10950" spans="2:16">
      <c r="B10950" s="93"/>
      <c r="C10950" s="93"/>
      <c r="D10950" s="93"/>
      <c r="F10950" s="93"/>
      <c r="H10950" s="93"/>
      <c r="J10950" s="93"/>
      <c r="L10950" s="93"/>
      <c r="N10950" s="93"/>
      <c r="P10950" s="93"/>
    </row>
    <row r="10951" spans="2:16">
      <c r="B10951" s="93"/>
      <c r="C10951" s="93"/>
      <c r="D10951" s="93"/>
      <c r="F10951" s="93"/>
      <c r="H10951" s="93"/>
      <c r="J10951" s="93"/>
      <c r="L10951" s="93"/>
      <c r="N10951" s="93"/>
      <c r="P10951" s="93"/>
    </row>
    <row r="10952" spans="2:16">
      <c r="B10952" s="93"/>
      <c r="C10952" s="93"/>
      <c r="D10952" s="93"/>
      <c r="F10952" s="93"/>
      <c r="H10952" s="93"/>
      <c r="J10952" s="93"/>
      <c r="L10952" s="93"/>
      <c r="N10952" s="93"/>
      <c r="P10952" s="93"/>
    </row>
    <row r="10953" spans="2:16">
      <c r="B10953" s="93"/>
      <c r="C10953" s="93"/>
      <c r="D10953" s="93"/>
      <c r="F10953" s="93"/>
      <c r="H10953" s="93"/>
      <c r="J10953" s="93"/>
      <c r="L10953" s="93"/>
      <c r="N10953" s="93"/>
      <c r="P10953" s="93"/>
    </row>
    <row r="10954" spans="2:16">
      <c r="B10954" s="93"/>
      <c r="C10954" s="93"/>
      <c r="D10954" s="93"/>
      <c r="F10954" s="93"/>
      <c r="H10954" s="93"/>
      <c r="J10954" s="93"/>
      <c r="L10954" s="93"/>
      <c r="N10954" s="93"/>
      <c r="P10954" s="93"/>
    </row>
    <row r="10955" spans="2:16">
      <c r="B10955" s="93"/>
      <c r="C10955" s="93"/>
      <c r="D10955" s="93"/>
      <c r="F10955" s="93"/>
      <c r="H10955" s="93"/>
      <c r="J10955" s="93"/>
      <c r="L10955" s="93"/>
      <c r="N10955" s="93"/>
      <c r="P10955" s="93"/>
    </row>
    <row r="10956" spans="2:16">
      <c r="B10956" s="93"/>
      <c r="C10956" s="93"/>
      <c r="D10956" s="93"/>
      <c r="F10956" s="93"/>
      <c r="H10956" s="93"/>
      <c r="J10956" s="93"/>
      <c r="L10956" s="93"/>
      <c r="N10956" s="93"/>
      <c r="P10956" s="93"/>
    </row>
    <row r="10957" spans="2:16">
      <c r="B10957" s="93"/>
      <c r="C10957" s="93"/>
      <c r="D10957" s="93"/>
      <c r="F10957" s="93"/>
      <c r="H10957" s="93"/>
      <c r="J10957" s="93"/>
      <c r="L10957" s="93"/>
      <c r="N10957" s="93"/>
      <c r="P10957" s="93"/>
    </row>
    <row r="10958" spans="2:16">
      <c r="B10958" s="93"/>
      <c r="C10958" s="93"/>
      <c r="D10958" s="93"/>
      <c r="F10958" s="93"/>
      <c r="H10958" s="93"/>
      <c r="J10958" s="93"/>
      <c r="L10958" s="93"/>
      <c r="N10958" s="93"/>
      <c r="P10958" s="93"/>
    </row>
    <row r="10959" spans="2:16">
      <c r="B10959" s="93"/>
      <c r="C10959" s="93"/>
      <c r="D10959" s="93"/>
      <c r="F10959" s="93"/>
      <c r="H10959" s="93"/>
      <c r="J10959" s="93"/>
      <c r="L10959" s="93"/>
      <c r="N10959" s="93"/>
      <c r="P10959" s="93"/>
    </row>
    <row r="10960" spans="2:16">
      <c r="B10960" s="93"/>
      <c r="C10960" s="93"/>
      <c r="D10960" s="93"/>
      <c r="F10960" s="93"/>
      <c r="H10960" s="93"/>
      <c r="J10960" s="93"/>
      <c r="L10960" s="93"/>
      <c r="N10960" s="93"/>
      <c r="P10960" s="93"/>
    </row>
    <row r="10961" spans="2:16">
      <c r="B10961" s="93"/>
      <c r="C10961" s="93"/>
      <c r="D10961" s="93"/>
      <c r="F10961" s="93"/>
      <c r="H10961" s="93"/>
      <c r="J10961" s="93"/>
      <c r="L10961" s="93"/>
      <c r="N10961" s="93"/>
      <c r="P10961" s="93"/>
    </row>
    <row r="10962" spans="2:16">
      <c r="B10962" s="93"/>
      <c r="C10962" s="93"/>
      <c r="D10962" s="93"/>
      <c r="F10962" s="93"/>
      <c r="H10962" s="93"/>
      <c r="J10962" s="93"/>
      <c r="L10962" s="93"/>
      <c r="N10962" s="93"/>
      <c r="P10962" s="93"/>
    </row>
    <row r="10963" spans="2:16">
      <c r="B10963" s="93"/>
      <c r="C10963" s="93"/>
      <c r="D10963" s="93"/>
      <c r="F10963" s="93"/>
      <c r="H10963" s="93"/>
      <c r="J10963" s="93"/>
      <c r="L10963" s="93"/>
      <c r="N10963" s="93"/>
      <c r="P10963" s="93"/>
    </row>
    <row r="10964" spans="2:16">
      <c r="B10964" s="93"/>
      <c r="C10964" s="93"/>
      <c r="D10964" s="93"/>
      <c r="F10964" s="93"/>
      <c r="H10964" s="93"/>
      <c r="J10964" s="93"/>
      <c r="L10964" s="93"/>
      <c r="N10964" s="93"/>
      <c r="P10964" s="93"/>
    </row>
    <row r="10965" spans="2:16">
      <c r="B10965" s="93"/>
      <c r="C10965" s="93"/>
      <c r="D10965" s="93"/>
      <c r="F10965" s="93"/>
      <c r="H10965" s="93"/>
      <c r="J10965" s="93"/>
      <c r="L10965" s="93"/>
      <c r="N10965" s="93"/>
      <c r="P10965" s="93"/>
    </row>
    <row r="10966" spans="2:16">
      <c r="B10966" s="93"/>
      <c r="C10966" s="93"/>
      <c r="D10966" s="93"/>
      <c r="F10966" s="93"/>
      <c r="H10966" s="93"/>
      <c r="J10966" s="93"/>
      <c r="L10966" s="93"/>
      <c r="N10966" s="93"/>
      <c r="P10966" s="93"/>
    </row>
    <row r="10967" spans="2:16">
      <c r="B10967" s="93"/>
      <c r="C10967" s="93"/>
      <c r="D10967" s="93"/>
      <c r="F10967" s="93"/>
      <c r="H10967" s="93"/>
      <c r="J10967" s="93"/>
      <c r="L10967" s="93"/>
      <c r="N10967" s="93"/>
      <c r="P10967" s="93"/>
    </row>
    <row r="10968" spans="2:16">
      <c r="B10968" s="93"/>
      <c r="C10968" s="93"/>
      <c r="D10968" s="93"/>
      <c r="F10968" s="93"/>
      <c r="H10968" s="93"/>
      <c r="J10968" s="93"/>
      <c r="L10968" s="93"/>
      <c r="N10968" s="93"/>
      <c r="P10968" s="93"/>
    </row>
    <row r="10969" spans="2:16">
      <c r="B10969" s="93"/>
      <c r="C10969" s="93"/>
      <c r="D10969" s="93"/>
      <c r="F10969" s="93"/>
      <c r="H10969" s="93"/>
      <c r="J10969" s="93"/>
      <c r="L10969" s="93"/>
      <c r="N10969" s="93"/>
      <c r="P10969" s="93"/>
    </row>
    <row r="10970" spans="2:16">
      <c r="B10970" s="93"/>
      <c r="C10970" s="93"/>
      <c r="D10970" s="93"/>
      <c r="F10970" s="93"/>
      <c r="H10970" s="93"/>
      <c r="J10970" s="93"/>
      <c r="L10970" s="93"/>
      <c r="N10970" s="93"/>
      <c r="P10970" s="93"/>
    </row>
    <row r="10971" spans="2:16">
      <c r="B10971" s="93"/>
      <c r="C10971" s="93"/>
      <c r="D10971" s="93"/>
      <c r="F10971" s="93"/>
      <c r="H10971" s="93"/>
      <c r="J10971" s="93"/>
      <c r="L10971" s="93"/>
      <c r="N10971" s="93"/>
      <c r="P10971" s="93"/>
    </row>
    <row r="10972" spans="2:16">
      <c r="B10972" s="93"/>
      <c r="C10972" s="93"/>
      <c r="D10972" s="93"/>
      <c r="F10972" s="93"/>
      <c r="H10972" s="93"/>
      <c r="J10972" s="93"/>
      <c r="L10972" s="93"/>
      <c r="N10972" s="93"/>
      <c r="P10972" s="93"/>
    </row>
    <row r="10973" spans="2:16">
      <c r="B10973" s="93"/>
      <c r="C10973" s="93"/>
      <c r="D10973" s="93"/>
      <c r="F10973" s="93"/>
      <c r="H10973" s="93"/>
      <c r="J10973" s="93"/>
      <c r="L10973" s="93"/>
      <c r="N10973" s="93"/>
      <c r="P10973" s="93"/>
    </row>
    <row r="10974" spans="2:16">
      <c r="B10974" s="93"/>
      <c r="C10974" s="93"/>
      <c r="D10974" s="93"/>
      <c r="F10974" s="93"/>
      <c r="H10974" s="93"/>
      <c r="J10974" s="93"/>
      <c r="L10974" s="93"/>
      <c r="N10974" s="93"/>
      <c r="P10974" s="93"/>
    </row>
    <row r="10975" spans="2:16">
      <c r="B10975" s="93"/>
      <c r="C10975" s="93"/>
      <c r="D10975" s="93"/>
      <c r="F10975" s="93"/>
      <c r="H10975" s="93"/>
      <c r="J10975" s="93"/>
      <c r="L10975" s="93"/>
      <c r="N10975" s="93"/>
      <c r="P10975" s="93"/>
    </row>
    <row r="10976" spans="2:16">
      <c r="B10976" s="93"/>
      <c r="C10976" s="93"/>
      <c r="D10976" s="93"/>
      <c r="F10976" s="93"/>
      <c r="H10976" s="93"/>
      <c r="J10976" s="93"/>
      <c r="L10976" s="93"/>
      <c r="N10976" s="93"/>
      <c r="P10976" s="93"/>
    </row>
    <row r="10977" spans="2:16">
      <c r="B10977" s="93"/>
      <c r="C10977" s="93"/>
      <c r="D10977" s="93"/>
      <c r="F10977" s="93"/>
      <c r="H10977" s="93"/>
      <c r="J10977" s="93"/>
      <c r="L10977" s="93"/>
      <c r="N10977" s="93"/>
      <c r="P10977" s="93"/>
    </row>
    <row r="10978" spans="2:16">
      <c r="B10978" s="93"/>
      <c r="C10978" s="93"/>
      <c r="D10978" s="93"/>
      <c r="F10978" s="93"/>
      <c r="H10978" s="93"/>
      <c r="J10978" s="93"/>
      <c r="L10978" s="93"/>
      <c r="N10978" s="93"/>
      <c r="P10978" s="93"/>
    </row>
    <row r="10979" spans="2:16">
      <c r="B10979" s="93"/>
      <c r="C10979" s="93"/>
      <c r="D10979" s="93"/>
      <c r="F10979" s="93"/>
      <c r="H10979" s="93"/>
      <c r="J10979" s="93"/>
      <c r="L10979" s="93"/>
      <c r="N10979" s="93"/>
      <c r="P10979" s="93"/>
    </row>
    <row r="10980" spans="2:16">
      <c r="B10980" s="93"/>
      <c r="C10980" s="93"/>
      <c r="D10980" s="93"/>
      <c r="F10980" s="93"/>
      <c r="H10980" s="93"/>
      <c r="J10980" s="93"/>
      <c r="L10980" s="93"/>
      <c r="N10980" s="93"/>
      <c r="P10980" s="93"/>
    </row>
    <row r="10981" spans="2:16">
      <c r="B10981" s="93"/>
      <c r="C10981" s="93"/>
      <c r="D10981" s="93"/>
      <c r="F10981" s="93"/>
      <c r="H10981" s="93"/>
      <c r="J10981" s="93"/>
      <c r="L10981" s="93"/>
      <c r="N10981" s="93"/>
      <c r="P10981" s="93"/>
    </row>
    <row r="10982" spans="2:16">
      <c r="B10982" s="93"/>
      <c r="C10982" s="93"/>
      <c r="D10982" s="93"/>
      <c r="F10982" s="93"/>
      <c r="H10982" s="93"/>
      <c r="J10982" s="93"/>
      <c r="L10982" s="93"/>
      <c r="N10982" s="93"/>
      <c r="P10982" s="93"/>
    </row>
    <row r="10983" spans="2:16">
      <c r="B10983" s="93"/>
      <c r="C10983" s="93"/>
      <c r="D10983" s="93"/>
      <c r="F10983" s="93"/>
      <c r="H10983" s="93"/>
      <c r="J10983" s="93"/>
      <c r="L10983" s="93"/>
      <c r="N10983" s="93"/>
      <c r="P10983" s="93"/>
    </row>
    <row r="10984" spans="2:16">
      <c r="B10984" s="93"/>
      <c r="C10984" s="93"/>
      <c r="D10984" s="93"/>
      <c r="F10984" s="93"/>
      <c r="H10984" s="93"/>
      <c r="J10984" s="93"/>
      <c r="L10984" s="93"/>
      <c r="N10984" s="93"/>
      <c r="P10984" s="93"/>
    </row>
    <row r="10985" spans="2:16">
      <c r="B10985" s="93"/>
      <c r="C10985" s="93"/>
      <c r="D10985" s="93"/>
      <c r="F10985" s="93"/>
      <c r="H10985" s="93"/>
      <c r="J10985" s="93"/>
      <c r="L10985" s="93"/>
      <c r="N10985" s="93"/>
      <c r="P10985" s="93"/>
    </row>
    <row r="10986" spans="2:16">
      <c r="B10986" s="93"/>
      <c r="C10986" s="93"/>
      <c r="D10986" s="93"/>
      <c r="F10986" s="93"/>
      <c r="H10986" s="93"/>
      <c r="J10986" s="93"/>
      <c r="L10986" s="93"/>
      <c r="N10986" s="93"/>
      <c r="P10986" s="93"/>
    </row>
    <row r="10987" spans="2:16">
      <c r="B10987" s="93"/>
      <c r="C10987" s="93"/>
      <c r="D10987" s="93"/>
      <c r="F10987" s="93"/>
      <c r="H10987" s="93"/>
      <c r="J10987" s="93"/>
      <c r="L10987" s="93"/>
      <c r="N10987" s="93"/>
      <c r="P10987" s="93"/>
    </row>
    <row r="10988" spans="2:16">
      <c r="B10988" s="93"/>
      <c r="C10988" s="93"/>
      <c r="D10988" s="93"/>
      <c r="F10988" s="93"/>
      <c r="H10988" s="93"/>
      <c r="J10988" s="93"/>
      <c r="L10988" s="93"/>
      <c r="N10988" s="93"/>
      <c r="P10988" s="93"/>
    </row>
    <row r="10989" spans="2:16">
      <c r="B10989" s="93"/>
      <c r="C10989" s="93"/>
      <c r="D10989" s="93"/>
      <c r="F10989" s="93"/>
      <c r="H10989" s="93"/>
      <c r="J10989" s="93"/>
      <c r="L10989" s="93"/>
      <c r="N10989" s="93"/>
      <c r="P10989" s="93"/>
    </row>
    <row r="10990" spans="2:16">
      <c r="B10990" s="93"/>
      <c r="C10990" s="93"/>
      <c r="D10990" s="93"/>
      <c r="F10990" s="93"/>
      <c r="H10990" s="93"/>
      <c r="J10990" s="93"/>
      <c r="L10990" s="93"/>
      <c r="N10990" s="93"/>
      <c r="P10990" s="93"/>
    </row>
    <row r="10991" spans="2:16">
      <c r="B10991" s="93"/>
      <c r="C10991" s="93"/>
      <c r="D10991" s="93"/>
      <c r="F10991" s="93"/>
      <c r="H10991" s="93"/>
      <c r="J10991" s="93"/>
      <c r="L10991" s="93"/>
      <c r="N10991" s="93"/>
      <c r="P10991" s="93"/>
    </row>
    <row r="10992" spans="2:16">
      <c r="B10992" s="93"/>
      <c r="C10992" s="93"/>
      <c r="D10992" s="93"/>
      <c r="F10992" s="93"/>
      <c r="H10992" s="93"/>
      <c r="J10992" s="93"/>
      <c r="L10992" s="93"/>
      <c r="N10992" s="93"/>
      <c r="P10992" s="93"/>
    </row>
    <row r="10993" spans="2:16">
      <c r="B10993" s="93"/>
      <c r="C10993" s="93"/>
      <c r="D10993" s="93"/>
      <c r="F10993" s="93"/>
      <c r="H10993" s="93"/>
      <c r="J10993" s="93"/>
      <c r="L10993" s="93"/>
      <c r="N10993" s="93"/>
      <c r="P10993" s="93"/>
    </row>
    <row r="10994" spans="2:16">
      <c r="B10994" s="93"/>
      <c r="C10994" s="93"/>
      <c r="D10994" s="93"/>
      <c r="F10994" s="93"/>
      <c r="H10994" s="93"/>
      <c r="J10994" s="93"/>
      <c r="L10994" s="93"/>
      <c r="N10994" s="93"/>
      <c r="P10994" s="93"/>
    </row>
    <row r="10995" spans="2:16">
      <c r="B10995" s="93"/>
      <c r="C10995" s="93"/>
      <c r="D10995" s="93"/>
      <c r="F10995" s="93"/>
      <c r="H10995" s="93"/>
      <c r="J10995" s="93"/>
      <c r="L10995" s="93"/>
      <c r="N10995" s="93"/>
      <c r="P10995" s="93"/>
    </row>
    <row r="10996" spans="2:16">
      <c r="B10996" s="93"/>
      <c r="C10996" s="93"/>
      <c r="D10996" s="93"/>
      <c r="F10996" s="93"/>
      <c r="H10996" s="93"/>
      <c r="J10996" s="93"/>
      <c r="L10996" s="93"/>
      <c r="N10996" s="93"/>
      <c r="P10996" s="93"/>
    </row>
    <row r="10997" spans="2:16">
      <c r="B10997" s="93"/>
      <c r="C10997" s="93"/>
      <c r="D10997" s="93"/>
      <c r="F10997" s="93"/>
      <c r="H10997" s="93"/>
      <c r="J10997" s="93"/>
      <c r="L10997" s="93"/>
      <c r="N10997" s="93"/>
      <c r="P10997" s="93"/>
    </row>
    <row r="10998" spans="2:16">
      <c r="B10998" s="93"/>
      <c r="C10998" s="93"/>
      <c r="D10998" s="93"/>
      <c r="F10998" s="93"/>
      <c r="H10998" s="93"/>
      <c r="J10998" s="93"/>
      <c r="L10998" s="93"/>
      <c r="N10998" s="93"/>
      <c r="P10998" s="93"/>
    </row>
    <row r="10999" spans="2:16">
      <c r="B10999" s="93"/>
      <c r="C10999" s="93"/>
      <c r="D10999" s="93"/>
      <c r="F10999" s="93"/>
      <c r="H10999" s="93"/>
      <c r="J10999" s="93"/>
      <c r="L10999" s="93"/>
      <c r="N10999" s="93"/>
      <c r="P10999" s="93"/>
    </row>
    <row r="11000" spans="2:16">
      <c r="B11000" s="93"/>
      <c r="C11000" s="93"/>
      <c r="D11000" s="93"/>
      <c r="F11000" s="93"/>
      <c r="H11000" s="93"/>
      <c r="J11000" s="93"/>
      <c r="L11000" s="93"/>
      <c r="N11000" s="93"/>
      <c r="P11000" s="93"/>
    </row>
    <row r="11001" spans="2:16">
      <c r="B11001" s="93"/>
      <c r="C11001" s="93"/>
      <c r="D11001" s="93"/>
      <c r="F11001" s="93"/>
      <c r="H11001" s="93"/>
      <c r="J11001" s="93"/>
      <c r="L11001" s="93"/>
      <c r="N11001" s="93"/>
      <c r="P11001" s="93"/>
    </row>
    <row r="11002" spans="2:16">
      <c r="B11002" s="93"/>
      <c r="C11002" s="93"/>
      <c r="D11002" s="93"/>
      <c r="F11002" s="93"/>
      <c r="H11002" s="93"/>
      <c r="J11002" s="93"/>
      <c r="L11002" s="93"/>
      <c r="N11002" s="93"/>
      <c r="P11002" s="93"/>
    </row>
    <row r="11003" spans="2:16">
      <c r="B11003" s="93"/>
      <c r="C11003" s="93"/>
      <c r="D11003" s="93"/>
      <c r="F11003" s="93"/>
      <c r="H11003" s="93"/>
      <c r="J11003" s="93"/>
      <c r="L11003" s="93"/>
      <c r="N11003" s="93"/>
      <c r="P11003" s="93"/>
    </row>
    <row r="11004" spans="2:16">
      <c r="B11004" s="93"/>
      <c r="C11004" s="93"/>
      <c r="D11004" s="93"/>
      <c r="F11004" s="93"/>
      <c r="H11004" s="93"/>
      <c r="J11004" s="93"/>
      <c r="L11004" s="93"/>
      <c r="N11004" s="93"/>
      <c r="P11004" s="93"/>
    </row>
    <row r="11005" spans="2:16">
      <c r="B11005" s="93"/>
      <c r="C11005" s="93"/>
      <c r="D11005" s="93"/>
      <c r="F11005" s="93"/>
      <c r="H11005" s="93"/>
      <c r="J11005" s="93"/>
      <c r="L11005" s="93"/>
      <c r="N11005" s="93"/>
      <c r="P11005" s="93"/>
    </row>
    <row r="11006" spans="2:16">
      <c r="B11006" s="93"/>
      <c r="C11006" s="93"/>
      <c r="D11006" s="93"/>
      <c r="F11006" s="93"/>
      <c r="H11006" s="93"/>
      <c r="J11006" s="93"/>
      <c r="L11006" s="93"/>
      <c r="N11006" s="93"/>
      <c r="P11006" s="93"/>
    </row>
    <row r="11007" spans="2:16">
      <c r="B11007" s="93"/>
      <c r="C11007" s="93"/>
      <c r="D11007" s="93"/>
      <c r="F11007" s="93"/>
      <c r="H11007" s="93"/>
      <c r="J11007" s="93"/>
      <c r="L11007" s="93"/>
      <c r="N11007" s="93"/>
      <c r="P11007" s="93"/>
    </row>
    <row r="11008" spans="2:16">
      <c r="B11008" s="93"/>
      <c r="C11008" s="93"/>
      <c r="D11008" s="93"/>
      <c r="F11008" s="93"/>
      <c r="H11008" s="93"/>
      <c r="J11008" s="93"/>
      <c r="L11008" s="93"/>
      <c r="N11008" s="93"/>
      <c r="P11008" s="93"/>
    </row>
    <row r="11009" spans="2:16">
      <c r="B11009" s="93"/>
      <c r="C11009" s="93"/>
      <c r="D11009" s="93"/>
      <c r="F11009" s="93"/>
      <c r="H11009" s="93"/>
      <c r="J11009" s="93"/>
      <c r="L11009" s="93"/>
      <c r="N11009" s="93"/>
      <c r="P11009" s="93"/>
    </row>
    <row r="11010" spans="2:16">
      <c r="B11010" s="93"/>
      <c r="C11010" s="93"/>
      <c r="D11010" s="93"/>
      <c r="F11010" s="93"/>
      <c r="H11010" s="93"/>
      <c r="J11010" s="93"/>
      <c r="L11010" s="93"/>
      <c r="N11010" s="93"/>
      <c r="P11010" s="93"/>
    </row>
    <row r="11011" spans="2:16">
      <c r="B11011" s="93"/>
      <c r="C11011" s="93"/>
      <c r="D11011" s="93"/>
      <c r="F11011" s="93"/>
      <c r="H11011" s="93"/>
      <c r="J11011" s="93"/>
      <c r="L11011" s="93"/>
      <c r="N11011" s="93"/>
      <c r="P11011" s="93"/>
    </row>
    <row r="11012" spans="2:16">
      <c r="B11012" s="93"/>
      <c r="C11012" s="93"/>
      <c r="D11012" s="93"/>
      <c r="F11012" s="93"/>
      <c r="H11012" s="93"/>
      <c r="J11012" s="93"/>
      <c r="L11012" s="93"/>
      <c r="N11012" s="93"/>
      <c r="P11012" s="93"/>
    </row>
    <row r="11013" spans="2:16">
      <c r="B11013" s="93"/>
      <c r="C11013" s="93"/>
      <c r="D11013" s="93"/>
      <c r="F11013" s="93"/>
      <c r="H11013" s="93"/>
      <c r="J11013" s="93"/>
      <c r="L11013" s="93"/>
      <c r="N11013" s="93"/>
      <c r="P11013" s="93"/>
    </row>
    <row r="11014" spans="2:16">
      <c r="B11014" s="93"/>
      <c r="C11014" s="93"/>
      <c r="D11014" s="93"/>
      <c r="F11014" s="93"/>
      <c r="H11014" s="93"/>
      <c r="J11014" s="93"/>
      <c r="L11014" s="93"/>
      <c r="N11014" s="93"/>
      <c r="P11014" s="93"/>
    </row>
    <row r="11015" spans="2:16">
      <c r="B11015" s="93"/>
      <c r="C11015" s="93"/>
      <c r="D11015" s="93"/>
      <c r="F11015" s="93"/>
      <c r="H11015" s="93"/>
      <c r="J11015" s="93"/>
      <c r="L11015" s="93"/>
      <c r="N11015" s="93"/>
      <c r="P11015" s="93"/>
    </row>
    <row r="11016" spans="2:16">
      <c r="B11016" s="93"/>
      <c r="C11016" s="93"/>
      <c r="D11016" s="93"/>
      <c r="F11016" s="93"/>
      <c r="H11016" s="93"/>
      <c r="J11016" s="93"/>
      <c r="L11016" s="93"/>
      <c r="N11016" s="93"/>
      <c r="P11016" s="93"/>
    </row>
    <row r="11017" spans="2:16">
      <c r="B11017" s="93"/>
      <c r="C11017" s="93"/>
      <c r="D11017" s="93"/>
      <c r="F11017" s="93"/>
      <c r="H11017" s="93"/>
      <c r="J11017" s="93"/>
      <c r="L11017" s="93"/>
      <c r="N11017" s="93"/>
      <c r="P11017" s="93"/>
    </row>
    <row r="11018" spans="2:16">
      <c r="B11018" s="93"/>
      <c r="C11018" s="93"/>
      <c r="D11018" s="93"/>
      <c r="F11018" s="93"/>
      <c r="H11018" s="93"/>
      <c r="J11018" s="93"/>
      <c r="L11018" s="93"/>
      <c r="N11018" s="93"/>
      <c r="P11018" s="93"/>
    </row>
    <row r="11019" spans="2:16">
      <c r="B11019" s="93"/>
      <c r="C11019" s="93"/>
      <c r="D11019" s="93"/>
      <c r="F11019" s="93"/>
      <c r="H11019" s="93"/>
      <c r="J11019" s="93"/>
      <c r="L11019" s="93"/>
      <c r="N11019" s="93"/>
      <c r="P11019" s="93"/>
    </row>
    <row r="11020" spans="2:16">
      <c r="B11020" s="93"/>
      <c r="C11020" s="93"/>
      <c r="D11020" s="93"/>
      <c r="F11020" s="93"/>
      <c r="H11020" s="93"/>
      <c r="J11020" s="93"/>
      <c r="L11020" s="93"/>
      <c r="N11020" s="93"/>
      <c r="P11020" s="93"/>
    </row>
    <row r="11021" spans="2:16">
      <c r="B11021" s="93"/>
      <c r="C11021" s="93"/>
      <c r="D11021" s="93"/>
      <c r="F11021" s="93"/>
      <c r="H11021" s="93"/>
      <c r="J11021" s="93"/>
      <c r="L11021" s="93"/>
      <c r="N11021" s="93"/>
      <c r="P11021" s="93"/>
    </row>
    <row r="11022" spans="2:16">
      <c r="B11022" s="93"/>
      <c r="C11022" s="93"/>
      <c r="D11022" s="93"/>
      <c r="F11022" s="93"/>
      <c r="H11022" s="93"/>
      <c r="J11022" s="93"/>
      <c r="L11022" s="93"/>
      <c r="N11022" s="93"/>
      <c r="P11022" s="93"/>
    </row>
    <row r="11023" spans="2:16">
      <c r="B11023" s="93"/>
      <c r="C11023" s="93"/>
      <c r="D11023" s="93"/>
      <c r="F11023" s="93"/>
      <c r="H11023" s="93"/>
      <c r="J11023" s="93"/>
      <c r="L11023" s="93"/>
      <c r="N11023" s="93"/>
      <c r="P11023" s="93"/>
    </row>
    <row r="11024" spans="2:16">
      <c r="B11024" s="93"/>
      <c r="C11024" s="93"/>
      <c r="D11024" s="93"/>
      <c r="F11024" s="93"/>
      <c r="H11024" s="93"/>
      <c r="J11024" s="93"/>
      <c r="L11024" s="93"/>
      <c r="N11024" s="93"/>
      <c r="P11024" s="93"/>
    </row>
    <row r="11025" spans="2:16">
      <c r="B11025" s="93"/>
      <c r="C11025" s="93"/>
      <c r="D11025" s="93"/>
      <c r="F11025" s="93"/>
      <c r="H11025" s="93"/>
      <c r="J11025" s="93"/>
      <c r="L11025" s="93"/>
      <c r="N11025" s="93"/>
      <c r="P11025" s="93"/>
    </row>
    <row r="11026" spans="2:16">
      <c r="B11026" s="93"/>
      <c r="C11026" s="93"/>
      <c r="D11026" s="93"/>
      <c r="F11026" s="93"/>
      <c r="H11026" s="93"/>
      <c r="J11026" s="93"/>
      <c r="L11026" s="93"/>
      <c r="N11026" s="93"/>
      <c r="P11026" s="93"/>
    </row>
    <row r="11027" spans="2:16">
      <c r="B11027" s="93"/>
      <c r="C11027" s="93"/>
      <c r="D11027" s="93"/>
      <c r="F11027" s="93"/>
      <c r="H11027" s="93"/>
      <c r="J11027" s="93"/>
      <c r="L11027" s="93"/>
      <c r="N11027" s="93"/>
      <c r="P11027" s="93"/>
    </row>
    <row r="11028" spans="2:16">
      <c r="B11028" s="93"/>
      <c r="C11028" s="93"/>
      <c r="D11028" s="93"/>
      <c r="F11028" s="93"/>
      <c r="H11028" s="93"/>
      <c r="J11028" s="93"/>
      <c r="L11028" s="93"/>
      <c r="N11028" s="93"/>
      <c r="P11028" s="93"/>
    </row>
    <row r="11029" spans="2:16">
      <c r="B11029" s="93"/>
      <c r="C11029" s="93"/>
      <c r="D11029" s="93"/>
      <c r="F11029" s="93"/>
      <c r="H11029" s="93"/>
      <c r="J11029" s="93"/>
      <c r="L11029" s="93"/>
      <c r="N11029" s="93"/>
      <c r="P11029" s="93"/>
    </row>
    <row r="11030" spans="2:16">
      <c r="B11030" s="93"/>
      <c r="C11030" s="93"/>
      <c r="D11030" s="93"/>
      <c r="F11030" s="93"/>
      <c r="H11030" s="93"/>
      <c r="J11030" s="93"/>
      <c r="L11030" s="93"/>
      <c r="N11030" s="93"/>
      <c r="P11030" s="93"/>
    </row>
    <row r="11031" spans="2:16">
      <c r="B11031" s="93"/>
      <c r="C11031" s="93"/>
      <c r="D11031" s="93"/>
      <c r="F11031" s="93"/>
      <c r="H11031" s="93"/>
      <c r="J11031" s="93"/>
      <c r="L11031" s="93"/>
      <c r="N11031" s="93"/>
      <c r="P11031" s="93"/>
    </row>
    <row r="11032" spans="2:16">
      <c r="B11032" s="93"/>
      <c r="C11032" s="93"/>
      <c r="D11032" s="93"/>
      <c r="F11032" s="93"/>
      <c r="H11032" s="93"/>
      <c r="J11032" s="93"/>
      <c r="L11032" s="93"/>
      <c r="N11032" s="93"/>
      <c r="P11032" s="93"/>
    </row>
    <row r="11033" spans="2:16">
      <c r="B11033" s="93"/>
      <c r="C11033" s="93"/>
      <c r="D11033" s="93"/>
      <c r="F11033" s="93"/>
      <c r="H11033" s="93"/>
      <c r="J11033" s="93"/>
      <c r="L11033" s="93"/>
      <c r="N11033" s="93"/>
      <c r="P11033" s="93"/>
    </row>
    <row r="11034" spans="2:16">
      <c r="B11034" s="93"/>
      <c r="C11034" s="93"/>
      <c r="D11034" s="93"/>
      <c r="F11034" s="93"/>
      <c r="H11034" s="93"/>
      <c r="J11034" s="93"/>
      <c r="L11034" s="93"/>
      <c r="N11034" s="93"/>
      <c r="P11034" s="93"/>
    </row>
    <row r="11035" spans="2:16">
      <c r="B11035" s="93"/>
      <c r="C11035" s="93"/>
      <c r="D11035" s="93"/>
      <c r="F11035" s="93"/>
      <c r="H11035" s="93"/>
      <c r="J11035" s="93"/>
      <c r="L11035" s="93"/>
      <c r="N11035" s="93"/>
      <c r="P11035" s="93"/>
    </row>
    <row r="11036" spans="2:16">
      <c r="B11036" s="93"/>
      <c r="C11036" s="93"/>
      <c r="D11036" s="93"/>
      <c r="F11036" s="93"/>
      <c r="H11036" s="93"/>
      <c r="J11036" s="93"/>
      <c r="L11036" s="93"/>
      <c r="N11036" s="93"/>
      <c r="P11036" s="93"/>
    </row>
    <row r="11037" spans="2:16">
      <c r="B11037" s="93"/>
      <c r="C11037" s="93"/>
      <c r="D11037" s="93"/>
      <c r="F11037" s="93"/>
      <c r="H11037" s="93"/>
      <c r="J11037" s="93"/>
      <c r="L11037" s="93"/>
      <c r="N11037" s="93"/>
      <c r="P11037" s="93"/>
    </row>
    <row r="11038" spans="2:16">
      <c r="B11038" s="93"/>
      <c r="C11038" s="93"/>
      <c r="D11038" s="93"/>
      <c r="F11038" s="93"/>
      <c r="H11038" s="93"/>
      <c r="J11038" s="93"/>
      <c r="L11038" s="93"/>
      <c r="N11038" s="93"/>
      <c r="P11038" s="93"/>
    </row>
    <row r="11039" spans="2:16">
      <c r="B11039" s="93"/>
      <c r="C11039" s="93"/>
      <c r="D11039" s="93"/>
      <c r="F11039" s="93"/>
      <c r="H11039" s="93"/>
      <c r="J11039" s="93"/>
      <c r="L11039" s="93"/>
      <c r="N11039" s="93"/>
      <c r="P11039" s="93"/>
    </row>
    <row r="11040" spans="2:16">
      <c r="B11040" s="93"/>
      <c r="C11040" s="93"/>
      <c r="D11040" s="93"/>
      <c r="F11040" s="93"/>
      <c r="H11040" s="93"/>
      <c r="J11040" s="93"/>
      <c r="L11040" s="93"/>
      <c r="N11040" s="93"/>
      <c r="P11040" s="93"/>
    </row>
    <row r="11041" spans="2:16">
      <c r="B11041" s="93"/>
      <c r="C11041" s="93"/>
      <c r="D11041" s="93"/>
      <c r="F11041" s="93"/>
      <c r="H11041" s="93"/>
      <c r="J11041" s="93"/>
      <c r="L11041" s="93"/>
      <c r="N11041" s="93"/>
      <c r="P11041" s="93"/>
    </row>
    <row r="11042" spans="2:16">
      <c r="B11042" s="93"/>
      <c r="C11042" s="93"/>
      <c r="D11042" s="93"/>
      <c r="F11042" s="93"/>
      <c r="H11042" s="93"/>
      <c r="J11042" s="93"/>
      <c r="L11042" s="93"/>
      <c r="N11042" s="93"/>
      <c r="P11042" s="93"/>
    </row>
    <row r="11043" spans="2:16">
      <c r="B11043" s="93"/>
      <c r="C11043" s="93"/>
      <c r="D11043" s="93"/>
      <c r="F11043" s="93"/>
      <c r="H11043" s="93"/>
      <c r="J11043" s="93"/>
      <c r="L11043" s="93"/>
      <c r="N11043" s="93"/>
      <c r="P11043" s="93"/>
    </row>
    <row r="11044" spans="2:16">
      <c r="B11044" s="93"/>
      <c r="C11044" s="93"/>
      <c r="D11044" s="93"/>
      <c r="F11044" s="93"/>
      <c r="H11044" s="93"/>
      <c r="J11044" s="93"/>
      <c r="L11044" s="93"/>
      <c r="N11044" s="93"/>
      <c r="P11044" s="93"/>
    </row>
    <row r="11045" spans="2:16">
      <c r="B11045" s="93"/>
      <c r="C11045" s="93"/>
      <c r="D11045" s="93"/>
      <c r="F11045" s="93"/>
      <c r="H11045" s="93"/>
      <c r="J11045" s="93"/>
      <c r="L11045" s="93"/>
      <c r="N11045" s="93"/>
      <c r="P11045" s="93"/>
    </row>
    <row r="11046" spans="2:16">
      <c r="B11046" s="93"/>
      <c r="C11046" s="93"/>
      <c r="D11046" s="93"/>
      <c r="F11046" s="93"/>
      <c r="H11046" s="93"/>
      <c r="J11046" s="93"/>
      <c r="L11046" s="93"/>
      <c r="N11046" s="93"/>
      <c r="P11046" s="93"/>
    </row>
    <row r="11047" spans="2:16">
      <c r="B11047" s="93"/>
      <c r="C11047" s="93"/>
      <c r="D11047" s="93"/>
      <c r="F11047" s="93"/>
      <c r="H11047" s="93"/>
      <c r="J11047" s="93"/>
      <c r="L11047" s="93"/>
      <c r="N11047" s="93"/>
      <c r="P11047" s="93"/>
    </row>
    <row r="11048" spans="2:16">
      <c r="B11048" s="93"/>
      <c r="C11048" s="93"/>
      <c r="D11048" s="93"/>
      <c r="F11048" s="93"/>
      <c r="H11048" s="93"/>
      <c r="J11048" s="93"/>
      <c r="L11048" s="93"/>
      <c r="N11048" s="93"/>
      <c r="P11048" s="93"/>
    </row>
    <row r="11049" spans="2:16">
      <c r="B11049" s="93"/>
      <c r="C11049" s="93"/>
      <c r="D11049" s="93"/>
      <c r="F11049" s="93"/>
      <c r="H11049" s="93"/>
      <c r="J11049" s="93"/>
      <c r="L11049" s="93"/>
      <c r="N11049" s="93"/>
      <c r="P11049" s="93"/>
    </row>
    <row r="11050" spans="2:16">
      <c r="B11050" s="93"/>
      <c r="C11050" s="93"/>
      <c r="D11050" s="93"/>
      <c r="F11050" s="93"/>
      <c r="H11050" s="93"/>
      <c r="J11050" s="93"/>
      <c r="L11050" s="93"/>
      <c r="N11050" s="93"/>
      <c r="P11050" s="93"/>
    </row>
    <row r="11051" spans="2:16">
      <c r="B11051" s="93"/>
      <c r="C11051" s="93"/>
      <c r="D11051" s="93"/>
      <c r="F11051" s="93"/>
      <c r="H11051" s="93"/>
      <c r="J11051" s="93"/>
      <c r="L11051" s="93"/>
      <c r="N11051" s="93"/>
      <c r="P11051" s="93"/>
    </row>
    <row r="11052" spans="2:16">
      <c r="B11052" s="93"/>
      <c r="C11052" s="93"/>
      <c r="D11052" s="93"/>
      <c r="F11052" s="93"/>
      <c r="H11052" s="93"/>
      <c r="J11052" s="93"/>
      <c r="L11052" s="93"/>
      <c r="N11052" s="93"/>
      <c r="P11052" s="93"/>
    </row>
    <row r="11053" spans="2:16">
      <c r="B11053" s="93"/>
      <c r="C11053" s="93"/>
      <c r="D11053" s="93"/>
      <c r="F11053" s="93"/>
      <c r="H11053" s="93"/>
      <c r="J11053" s="93"/>
      <c r="L11053" s="93"/>
      <c r="N11053" s="93"/>
      <c r="P11053" s="93"/>
    </row>
    <row r="11054" spans="2:16">
      <c r="B11054" s="93"/>
      <c r="C11054" s="93"/>
      <c r="D11054" s="93"/>
      <c r="F11054" s="93"/>
      <c r="H11054" s="93"/>
      <c r="J11054" s="93"/>
      <c r="L11054" s="93"/>
      <c r="N11054" s="93"/>
      <c r="P11054" s="93"/>
    </row>
    <row r="11055" spans="2:16">
      <c r="B11055" s="93"/>
      <c r="C11055" s="93"/>
      <c r="D11055" s="93"/>
      <c r="F11055" s="93"/>
      <c r="H11055" s="93"/>
      <c r="J11055" s="93"/>
      <c r="L11055" s="93"/>
      <c r="N11055" s="93"/>
      <c r="P11055" s="93"/>
    </row>
    <row r="11056" spans="2:16">
      <c r="B11056" s="93"/>
      <c r="C11056" s="93"/>
      <c r="D11056" s="93"/>
      <c r="F11056" s="93"/>
      <c r="H11056" s="93"/>
      <c r="J11056" s="93"/>
      <c r="L11056" s="93"/>
      <c r="N11056" s="93"/>
      <c r="P11056" s="93"/>
    </row>
    <row r="11057" spans="2:16">
      <c r="B11057" s="93"/>
      <c r="C11057" s="93"/>
      <c r="D11057" s="93"/>
      <c r="F11057" s="93"/>
      <c r="H11057" s="93"/>
      <c r="J11057" s="93"/>
      <c r="L11057" s="93"/>
      <c r="N11057" s="93"/>
      <c r="P11057" s="93"/>
    </row>
    <row r="11058" spans="2:16">
      <c r="B11058" s="93"/>
      <c r="C11058" s="93"/>
      <c r="D11058" s="93"/>
      <c r="F11058" s="93"/>
      <c r="H11058" s="93"/>
      <c r="J11058" s="93"/>
      <c r="L11058" s="93"/>
      <c r="N11058" s="93"/>
      <c r="P11058" s="93"/>
    </row>
    <row r="11059" spans="2:16">
      <c r="B11059" s="93"/>
      <c r="C11059" s="93"/>
      <c r="D11059" s="93"/>
      <c r="F11059" s="93"/>
      <c r="H11059" s="93"/>
      <c r="J11059" s="93"/>
      <c r="L11059" s="93"/>
      <c r="N11059" s="93"/>
      <c r="P11059" s="93"/>
    </row>
    <row r="11060" spans="2:16">
      <c r="B11060" s="93"/>
      <c r="C11060" s="93"/>
      <c r="D11060" s="93"/>
      <c r="F11060" s="93"/>
      <c r="H11060" s="93"/>
      <c r="J11060" s="93"/>
      <c r="L11060" s="93"/>
      <c r="N11060" s="93"/>
      <c r="P11060" s="93"/>
    </row>
    <row r="11061" spans="2:16">
      <c r="B11061" s="93"/>
      <c r="C11061" s="93"/>
      <c r="D11061" s="93"/>
      <c r="F11061" s="93"/>
      <c r="H11061" s="93"/>
      <c r="J11061" s="93"/>
      <c r="L11061" s="93"/>
      <c r="N11061" s="93"/>
      <c r="P11061" s="93"/>
    </row>
    <row r="11062" spans="2:16">
      <c r="B11062" s="93"/>
      <c r="C11062" s="93"/>
      <c r="D11062" s="93"/>
      <c r="F11062" s="93"/>
      <c r="H11062" s="93"/>
      <c r="J11062" s="93"/>
      <c r="L11062" s="93"/>
      <c r="N11062" s="93"/>
      <c r="P11062" s="93"/>
    </row>
    <row r="11063" spans="2:16">
      <c r="B11063" s="93"/>
      <c r="C11063" s="93"/>
      <c r="D11063" s="93"/>
      <c r="F11063" s="93"/>
      <c r="H11063" s="93"/>
      <c r="J11063" s="93"/>
      <c r="L11063" s="93"/>
      <c r="N11063" s="93"/>
      <c r="P11063" s="93"/>
    </row>
    <row r="11064" spans="2:16">
      <c r="B11064" s="93"/>
      <c r="C11064" s="93"/>
      <c r="D11064" s="93"/>
      <c r="F11064" s="93"/>
      <c r="H11064" s="93"/>
      <c r="J11064" s="93"/>
      <c r="L11064" s="93"/>
      <c r="N11064" s="93"/>
      <c r="P11064" s="93"/>
    </row>
    <row r="11065" spans="2:16">
      <c r="B11065" s="93"/>
      <c r="C11065" s="93"/>
      <c r="D11065" s="93"/>
      <c r="F11065" s="93"/>
      <c r="H11065" s="93"/>
      <c r="J11065" s="93"/>
      <c r="L11065" s="93"/>
      <c r="N11065" s="93"/>
      <c r="P11065" s="93"/>
    </row>
    <row r="11066" spans="2:16">
      <c r="B11066" s="93"/>
      <c r="C11066" s="93"/>
      <c r="D11066" s="93"/>
      <c r="F11066" s="93"/>
      <c r="H11066" s="93"/>
      <c r="J11066" s="93"/>
      <c r="L11066" s="93"/>
      <c r="N11066" s="93"/>
      <c r="P11066" s="93"/>
    </row>
    <row r="11067" spans="2:16">
      <c r="B11067" s="93"/>
      <c r="C11067" s="93"/>
      <c r="D11067" s="93"/>
      <c r="F11067" s="93"/>
      <c r="H11067" s="93"/>
      <c r="J11067" s="93"/>
      <c r="L11067" s="93"/>
      <c r="N11067" s="93"/>
      <c r="P11067" s="93"/>
    </row>
    <row r="11068" spans="2:16">
      <c r="B11068" s="93"/>
      <c r="C11068" s="93"/>
      <c r="D11068" s="93"/>
      <c r="F11068" s="93"/>
      <c r="H11068" s="93"/>
      <c r="J11068" s="93"/>
      <c r="L11068" s="93"/>
      <c r="N11068" s="93"/>
      <c r="P11068" s="93"/>
    </row>
    <row r="11069" spans="2:16">
      <c r="B11069" s="93"/>
      <c r="C11069" s="93"/>
      <c r="D11069" s="93"/>
      <c r="F11069" s="93"/>
      <c r="H11069" s="93"/>
      <c r="J11069" s="93"/>
      <c r="L11069" s="93"/>
      <c r="N11069" s="93"/>
      <c r="P11069" s="93"/>
    </row>
    <row r="11070" spans="2:16">
      <c r="B11070" s="93"/>
      <c r="C11070" s="93"/>
      <c r="D11070" s="93"/>
      <c r="F11070" s="93"/>
      <c r="H11070" s="93"/>
      <c r="J11070" s="93"/>
      <c r="L11070" s="93"/>
      <c r="N11070" s="93"/>
      <c r="P11070" s="93"/>
    </row>
    <row r="11071" spans="2:16">
      <c r="B11071" s="93"/>
      <c r="C11071" s="93"/>
      <c r="D11071" s="93"/>
      <c r="F11071" s="93"/>
      <c r="H11071" s="93"/>
      <c r="J11071" s="93"/>
      <c r="L11071" s="93"/>
      <c r="N11071" s="93"/>
      <c r="P11071" s="93"/>
    </row>
    <row r="11072" spans="2:16">
      <c r="B11072" s="93"/>
      <c r="C11072" s="93"/>
      <c r="D11072" s="93"/>
      <c r="F11072" s="93"/>
      <c r="H11072" s="93"/>
      <c r="J11072" s="93"/>
      <c r="L11072" s="93"/>
      <c r="N11072" s="93"/>
      <c r="P11072" s="93"/>
    </row>
    <row r="11073" spans="2:16">
      <c r="B11073" s="93"/>
      <c r="C11073" s="93"/>
      <c r="D11073" s="93"/>
      <c r="F11073" s="93"/>
      <c r="H11073" s="93"/>
      <c r="J11073" s="93"/>
      <c r="L11073" s="93"/>
      <c r="N11073" s="93"/>
      <c r="P11073" s="93"/>
    </row>
    <row r="11074" spans="2:16">
      <c r="B11074" s="93"/>
      <c r="C11074" s="93"/>
      <c r="D11074" s="93"/>
      <c r="F11074" s="93"/>
      <c r="H11074" s="93"/>
      <c r="J11074" s="93"/>
      <c r="L11074" s="93"/>
      <c r="N11074" s="93"/>
      <c r="P11074" s="93"/>
    </row>
    <row r="11075" spans="2:16">
      <c r="B11075" s="93"/>
      <c r="C11075" s="93"/>
      <c r="D11075" s="93"/>
      <c r="F11075" s="93"/>
      <c r="H11075" s="93"/>
      <c r="J11075" s="93"/>
      <c r="L11075" s="93"/>
      <c r="N11075" s="93"/>
      <c r="P11075" s="93"/>
    </row>
    <row r="11076" spans="2:16">
      <c r="B11076" s="93"/>
      <c r="C11076" s="93"/>
      <c r="D11076" s="93"/>
      <c r="F11076" s="93"/>
      <c r="H11076" s="93"/>
      <c r="J11076" s="93"/>
      <c r="L11076" s="93"/>
      <c r="N11076" s="93"/>
      <c r="P11076" s="93"/>
    </row>
    <row r="11077" spans="2:16">
      <c r="B11077" s="93"/>
      <c r="C11077" s="93"/>
      <c r="D11077" s="93"/>
      <c r="F11077" s="93"/>
      <c r="H11077" s="93"/>
      <c r="J11077" s="93"/>
      <c r="L11077" s="93"/>
      <c r="N11077" s="93"/>
      <c r="P11077" s="93"/>
    </row>
    <row r="11078" spans="2:16">
      <c r="B11078" s="93"/>
      <c r="C11078" s="93"/>
      <c r="D11078" s="93"/>
      <c r="F11078" s="93"/>
      <c r="H11078" s="93"/>
      <c r="J11078" s="93"/>
      <c r="L11078" s="93"/>
      <c r="N11078" s="93"/>
      <c r="P11078" s="93"/>
    </row>
    <row r="11079" spans="2:16">
      <c r="B11079" s="93"/>
      <c r="C11079" s="93"/>
      <c r="D11079" s="93"/>
      <c r="F11079" s="93"/>
      <c r="H11079" s="93"/>
      <c r="J11079" s="93"/>
      <c r="L11079" s="93"/>
      <c r="N11079" s="93"/>
      <c r="P11079" s="93"/>
    </row>
    <row r="11080" spans="2:16">
      <c r="B11080" s="93"/>
      <c r="C11080" s="93"/>
      <c r="D11080" s="93"/>
      <c r="F11080" s="93"/>
      <c r="H11080" s="93"/>
      <c r="J11080" s="93"/>
      <c r="L11080" s="93"/>
      <c r="N11080" s="93"/>
      <c r="P11080" s="93"/>
    </row>
    <row r="11081" spans="2:16">
      <c r="B11081" s="93"/>
      <c r="C11081" s="93"/>
      <c r="D11081" s="93"/>
      <c r="F11081" s="93"/>
      <c r="H11081" s="93"/>
      <c r="J11081" s="93"/>
      <c r="L11081" s="93"/>
      <c r="N11081" s="93"/>
      <c r="P11081" s="93"/>
    </row>
    <row r="11082" spans="2:16">
      <c r="B11082" s="93"/>
      <c r="C11082" s="93"/>
      <c r="D11082" s="93"/>
      <c r="F11082" s="93"/>
      <c r="H11082" s="93"/>
      <c r="J11082" s="93"/>
      <c r="L11082" s="93"/>
      <c r="N11082" s="93"/>
      <c r="P11082" s="93"/>
    </row>
    <row r="11083" spans="2:16">
      <c r="B11083" s="93"/>
      <c r="C11083" s="93"/>
      <c r="D11083" s="93"/>
      <c r="F11083" s="93"/>
      <c r="H11083" s="93"/>
      <c r="J11083" s="93"/>
      <c r="L11083" s="93"/>
      <c r="N11083" s="93"/>
      <c r="P11083" s="93"/>
    </row>
    <row r="11084" spans="2:16">
      <c r="B11084" s="93"/>
      <c r="C11084" s="93"/>
      <c r="D11084" s="93"/>
      <c r="F11084" s="93"/>
      <c r="H11084" s="93"/>
      <c r="J11084" s="93"/>
      <c r="L11084" s="93"/>
      <c r="N11084" s="93"/>
      <c r="P11084" s="93"/>
    </row>
    <row r="11085" spans="2:16">
      <c r="B11085" s="93"/>
      <c r="C11085" s="93"/>
      <c r="D11085" s="93"/>
      <c r="F11085" s="93"/>
      <c r="H11085" s="93"/>
      <c r="J11085" s="93"/>
      <c r="L11085" s="93"/>
      <c r="N11085" s="93"/>
      <c r="P11085" s="93"/>
    </row>
    <row r="11086" spans="2:16">
      <c r="B11086" s="93"/>
      <c r="C11086" s="93"/>
      <c r="D11086" s="93"/>
      <c r="F11086" s="93"/>
      <c r="H11086" s="93"/>
      <c r="J11086" s="93"/>
      <c r="L11086" s="93"/>
      <c r="N11086" s="93"/>
      <c r="P11086" s="93"/>
    </row>
    <row r="11087" spans="2:16">
      <c r="B11087" s="93"/>
      <c r="C11087" s="93"/>
      <c r="D11087" s="93"/>
      <c r="F11087" s="93"/>
      <c r="H11087" s="93"/>
      <c r="J11087" s="93"/>
      <c r="L11087" s="93"/>
      <c r="N11087" s="93"/>
      <c r="P11087" s="93"/>
    </row>
    <row r="11088" spans="2:16">
      <c r="B11088" s="93"/>
      <c r="C11088" s="93"/>
      <c r="D11088" s="93"/>
      <c r="F11088" s="93"/>
      <c r="H11088" s="93"/>
      <c r="J11088" s="93"/>
      <c r="L11088" s="93"/>
      <c r="N11088" s="93"/>
      <c r="P11088" s="93"/>
    </row>
    <row r="11089" spans="2:16">
      <c r="B11089" s="93"/>
      <c r="C11089" s="93"/>
      <c r="D11089" s="93"/>
      <c r="F11089" s="93"/>
      <c r="H11089" s="93"/>
      <c r="J11089" s="93"/>
      <c r="L11089" s="93"/>
      <c r="N11089" s="93"/>
      <c r="P11089" s="93"/>
    </row>
    <row r="11090" spans="2:16">
      <c r="B11090" s="93"/>
      <c r="C11090" s="93"/>
      <c r="D11090" s="93"/>
      <c r="F11090" s="93"/>
      <c r="H11090" s="93"/>
      <c r="J11090" s="93"/>
      <c r="L11090" s="93"/>
      <c r="N11090" s="93"/>
      <c r="P11090" s="93"/>
    </row>
    <row r="11091" spans="2:16">
      <c r="B11091" s="93"/>
      <c r="C11091" s="93"/>
      <c r="D11091" s="93"/>
      <c r="F11091" s="93"/>
      <c r="H11091" s="93"/>
      <c r="J11091" s="93"/>
      <c r="L11091" s="93"/>
      <c r="N11091" s="93"/>
      <c r="P11091" s="93"/>
    </row>
    <row r="11092" spans="2:16">
      <c r="B11092" s="93"/>
      <c r="C11092" s="93"/>
      <c r="D11092" s="93"/>
      <c r="F11092" s="93"/>
      <c r="H11092" s="93"/>
      <c r="J11092" s="93"/>
      <c r="L11092" s="93"/>
      <c r="N11092" s="93"/>
      <c r="P11092" s="93"/>
    </row>
    <row r="11093" spans="2:16">
      <c r="B11093" s="93"/>
      <c r="C11093" s="93"/>
      <c r="D11093" s="93"/>
      <c r="F11093" s="93"/>
      <c r="H11093" s="93"/>
      <c r="J11093" s="93"/>
      <c r="L11093" s="93"/>
      <c r="N11093" s="93"/>
      <c r="P11093" s="93"/>
    </row>
    <row r="11094" spans="2:16">
      <c r="B11094" s="93"/>
      <c r="C11094" s="93"/>
      <c r="D11094" s="93"/>
      <c r="F11094" s="93"/>
      <c r="H11094" s="93"/>
      <c r="J11094" s="93"/>
      <c r="L11094" s="93"/>
      <c r="N11094" s="93"/>
      <c r="P11094" s="93"/>
    </row>
    <row r="11095" spans="2:16">
      <c r="B11095" s="93"/>
      <c r="C11095" s="93"/>
      <c r="D11095" s="93"/>
      <c r="F11095" s="93"/>
      <c r="H11095" s="93"/>
      <c r="J11095" s="93"/>
      <c r="L11095" s="93"/>
      <c r="N11095" s="93"/>
      <c r="P11095" s="93"/>
    </row>
    <row r="11096" spans="2:16">
      <c r="B11096" s="93"/>
      <c r="C11096" s="93"/>
      <c r="D11096" s="93"/>
      <c r="F11096" s="93"/>
      <c r="H11096" s="93"/>
      <c r="J11096" s="93"/>
      <c r="L11096" s="93"/>
      <c r="N11096" s="93"/>
      <c r="P11096" s="93"/>
    </row>
    <row r="11097" spans="2:16">
      <c r="B11097" s="93"/>
      <c r="C11097" s="93"/>
      <c r="D11097" s="93"/>
      <c r="F11097" s="93"/>
      <c r="H11097" s="93"/>
      <c r="J11097" s="93"/>
      <c r="L11097" s="93"/>
      <c r="N11097" s="93"/>
      <c r="P11097" s="93"/>
    </row>
    <row r="11098" spans="2:16">
      <c r="B11098" s="93"/>
      <c r="C11098" s="93"/>
      <c r="D11098" s="93"/>
      <c r="F11098" s="93"/>
      <c r="H11098" s="93"/>
      <c r="J11098" s="93"/>
      <c r="L11098" s="93"/>
      <c r="N11098" s="93"/>
      <c r="P11098" s="93"/>
    </row>
    <row r="11099" spans="2:16">
      <c r="B11099" s="93"/>
      <c r="C11099" s="93"/>
      <c r="D11099" s="93"/>
      <c r="F11099" s="93"/>
      <c r="H11099" s="93"/>
      <c r="J11099" s="93"/>
      <c r="L11099" s="93"/>
      <c r="N11099" s="93"/>
      <c r="P11099" s="93"/>
    </row>
    <row r="11100" spans="2:16">
      <c r="B11100" s="93"/>
      <c r="C11100" s="93"/>
      <c r="D11100" s="93"/>
      <c r="F11100" s="93"/>
      <c r="H11100" s="93"/>
      <c r="J11100" s="93"/>
      <c r="L11100" s="93"/>
      <c r="N11100" s="93"/>
      <c r="P11100" s="93"/>
    </row>
    <row r="11101" spans="2:16">
      <c r="B11101" s="93"/>
      <c r="C11101" s="93"/>
      <c r="D11101" s="93"/>
      <c r="F11101" s="93"/>
      <c r="H11101" s="93"/>
      <c r="J11101" s="93"/>
      <c r="L11101" s="93"/>
      <c r="N11101" s="93"/>
      <c r="P11101" s="93"/>
    </row>
    <row r="11102" spans="2:16">
      <c r="B11102" s="93"/>
      <c r="C11102" s="93"/>
      <c r="D11102" s="93"/>
      <c r="F11102" s="93"/>
      <c r="H11102" s="93"/>
      <c r="J11102" s="93"/>
      <c r="L11102" s="93"/>
      <c r="N11102" s="93"/>
      <c r="P11102" s="93"/>
    </row>
    <row r="11103" spans="2:16">
      <c r="B11103" s="93"/>
      <c r="C11103" s="93"/>
      <c r="D11103" s="93"/>
      <c r="F11103" s="93"/>
      <c r="H11103" s="93"/>
      <c r="J11103" s="93"/>
      <c r="L11103" s="93"/>
      <c r="N11103" s="93"/>
      <c r="P11103" s="93"/>
    </row>
    <row r="11104" spans="2:16">
      <c r="B11104" s="93"/>
      <c r="C11104" s="93"/>
      <c r="D11104" s="93"/>
      <c r="F11104" s="93"/>
      <c r="H11104" s="93"/>
      <c r="J11104" s="93"/>
      <c r="L11104" s="93"/>
      <c r="N11104" s="93"/>
      <c r="P11104" s="93"/>
    </row>
    <row r="11105" spans="2:16">
      <c r="B11105" s="93"/>
      <c r="C11105" s="93"/>
      <c r="D11105" s="93"/>
      <c r="F11105" s="93"/>
      <c r="H11105" s="93"/>
      <c r="J11105" s="93"/>
      <c r="L11105" s="93"/>
      <c r="N11105" s="93"/>
      <c r="P11105" s="93"/>
    </row>
    <row r="11106" spans="2:16">
      <c r="B11106" s="93"/>
      <c r="C11106" s="93"/>
      <c r="D11106" s="93"/>
      <c r="F11106" s="93"/>
      <c r="H11106" s="93"/>
      <c r="J11106" s="93"/>
      <c r="L11106" s="93"/>
      <c r="N11106" s="93"/>
      <c r="P11106" s="93"/>
    </row>
    <row r="11107" spans="2:16">
      <c r="B11107" s="93"/>
      <c r="C11107" s="93"/>
      <c r="D11107" s="93"/>
      <c r="F11107" s="93"/>
      <c r="H11107" s="93"/>
      <c r="J11107" s="93"/>
      <c r="L11107" s="93"/>
      <c r="N11107" s="93"/>
      <c r="P11107" s="93"/>
    </row>
    <row r="11108" spans="2:16">
      <c r="B11108" s="93"/>
      <c r="C11108" s="93"/>
      <c r="D11108" s="93"/>
      <c r="F11108" s="93"/>
      <c r="H11108" s="93"/>
      <c r="J11108" s="93"/>
      <c r="L11108" s="93"/>
      <c r="N11108" s="93"/>
      <c r="P11108" s="93"/>
    </row>
    <row r="11109" spans="2:16">
      <c r="B11109" s="93"/>
      <c r="C11109" s="93"/>
      <c r="D11109" s="93"/>
      <c r="F11109" s="93"/>
      <c r="H11109" s="93"/>
      <c r="J11109" s="93"/>
      <c r="L11109" s="93"/>
      <c r="N11109" s="93"/>
      <c r="P11109" s="93"/>
    </row>
    <row r="11110" spans="2:16">
      <c r="B11110" s="93"/>
      <c r="C11110" s="93"/>
      <c r="D11110" s="93"/>
      <c r="F11110" s="93"/>
      <c r="H11110" s="93"/>
      <c r="J11110" s="93"/>
      <c r="L11110" s="93"/>
      <c r="N11110" s="93"/>
      <c r="P11110" s="93"/>
    </row>
    <row r="11111" spans="2:16">
      <c r="B11111" s="93"/>
      <c r="C11111" s="93"/>
      <c r="D11111" s="93"/>
      <c r="F11111" s="93"/>
      <c r="H11111" s="93"/>
      <c r="J11111" s="93"/>
      <c r="L11111" s="93"/>
      <c r="N11111" s="93"/>
      <c r="P11111" s="93"/>
    </row>
    <row r="11112" spans="2:16">
      <c r="B11112" s="93"/>
      <c r="C11112" s="93"/>
      <c r="D11112" s="93"/>
      <c r="F11112" s="93"/>
      <c r="H11112" s="93"/>
      <c r="J11112" s="93"/>
      <c r="L11112" s="93"/>
      <c r="N11112" s="93"/>
      <c r="P11112" s="93"/>
    </row>
    <row r="11113" spans="2:16">
      <c r="B11113" s="93"/>
      <c r="C11113" s="93"/>
      <c r="D11113" s="93"/>
      <c r="F11113" s="93"/>
      <c r="H11113" s="93"/>
      <c r="J11113" s="93"/>
      <c r="L11113" s="93"/>
      <c r="N11113" s="93"/>
      <c r="P11113" s="93"/>
    </row>
    <row r="11114" spans="2:16">
      <c r="B11114" s="93"/>
      <c r="C11114" s="93"/>
      <c r="D11114" s="93"/>
      <c r="F11114" s="93"/>
      <c r="H11114" s="93"/>
      <c r="J11114" s="93"/>
      <c r="L11114" s="93"/>
      <c r="N11114" s="93"/>
      <c r="P11114" s="93"/>
    </row>
    <row r="11115" spans="2:16">
      <c r="B11115" s="93"/>
      <c r="C11115" s="93"/>
      <c r="D11115" s="93"/>
      <c r="F11115" s="93"/>
      <c r="H11115" s="93"/>
      <c r="J11115" s="93"/>
      <c r="L11115" s="93"/>
      <c r="N11115" s="93"/>
      <c r="P11115" s="93"/>
    </row>
    <row r="11116" spans="2:16">
      <c r="B11116" s="93"/>
      <c r="C11116" s="93"/>
      <c r="D11116" s="93"/>
      <c r="F11116" s="93"/>
      <c r="H11116" s="93"/>
      <c r="J11116" s="93"/>
      <c r="L11116" s="93"/>
      <c r="N11116" s="93"/>
      <c r="P11116" s="93"/>
    </row>
    <row r="11117" spans="2:16">
      <c r="B11117" s="93"/>
      <c r="C11117" s="93"/>
      <c r="D11117" s="93"/>
      <c r="F11117" s="93"/>
      <c r="H11117" s="93"/>
      <c r="J11117" s="93"/>
      <c r="L11117" s="93"/>
      <c r="N11117" s="93"/>
      <c r="P11117" s="93"/>
    </row>
    <row r="11118" spans="2:16">
      <c r="B11118" s="93"/>
      <c r="C11118" s="93"/>
      <c r="D11118" s="93"/>
      <c r="F11118" s="93"/>
      <c r="H11118" s="93"/>
      <c r="J11118" s="93"/>
      <c r="L11118" s="93"/>
      <c r="N11118" s="93"/>
      <c r="P11118" s="93"/>
    </row>
    <row r="11119" spans="2:16">
      <c r="B11119" s="93"/>
      <c r="C11119" s="93"/>
      <c r="D11119" s="93"/>
      <c r="F11119" s="93"/>
      <c r="H11119" s="93"/>
      <c r="J11119" s="93"/>
      <c r="L11119" s="93"/>
      <c r="N11119" s="93"/>
      <c r="P11119" s="93"/>
    </row>
    <row r="11120" spans="2:16">
      <c r="B11120" s="93"/>
      <c r="C11120" s="93"/>
      <c r="D11120" s="93"/>
      <c r="F11120" s="93"/>
      <c r="H11120" s="93"/>
      <c r="J11120" s="93"/>
      <c r="L11120" s="93"/>
      <c r="N11120" s="93"/>
      <c r="P11120" s="93"/>
    </row>
    <row r="11121" spans="2:16">
      <c r="B11121" s="93"/>
      <c r="C11121" s="93"/>
      <c r="D11121" s="93"/>
      <c r="F11121" s="93"/>
      <c r="H11121" s="93"/>
      <c r="J11121" s="93"/>
      <c r="L11121" s="93"/>
      <c r="N11121" s="93"/>
      <c r="P11121" s="93"/>
    </row>
    <row r="11122" spans="2:16">
      <c r="B11122" s="93"/>
      <c r="C11122" s="93"/>
      <c r="D11122" s="93"/>
      <c r="F11122" s="93"/>
      <c r="H11122" s="93"/>
      <c r="J11122" s="93"/>
      <c r="L11122" s="93"/>
      <c r="N11122" s="93"/>
      <c r="P11122" s="93"/>
    </row>
    <row r="11123" spans="2:16">
      <c r="B11123" s="93"/>
      <c r="C11123" s="93"/>
      <c r="D11123" s="93"/>
      <c r="F11123" s="93"/>
      <c r="H11123" s="93"/>
      <c r="J11123" s="93"/>
      <c r="L11123" s="93"/>
      <c r="N11123" s="93"/>
      <c r="P11123" s="93"/>
    </row>
    <row r="11124" spans="2:16">
      <c r="B11124" s="93"/>
      <c r="C11124" s="93"/>
      <c r="D11124" s="93"/>
      <c r="F11124" s="93"/>
      <c r="H11124" s="93"/>
      <c r="J11124" s="93"/>
      <c r="L11124" s="93"/>
      <c r="N11124" s="93"/>
      <c r="P11124" s="93"/>
    </row>
    <row r="11125" spans="2:16">
      <c r="B11125" s="93"/>
      <c r="C11125" s="93"/>
      <c r="D11125" s="93"/>
      <c r="F11125" s="93"/>
      <c r="H11125" s="93"/>
      <c r="J11125" s="93"/>
      <c r="L11125" s="93"/>
      <c r="N11125" s="93"/>
      <c r="P11125" s="93"/>
    </row>
    <row r="11126" spans="2:16">
      <c r="B11126" s="93"/>
      <c r="C11126" s="93"/>
      <c r="D11126" s="93"/>
      <c r="F11126" s="93"/>
      <c r="H11126" s="93"/>
      <c r="J11126" s="93"/>
      <c r="L11126" s="93"/>
      <c r="N11126" s="93"/>
      <c r="P11126" s="93"/>
    </row>
    <row r="11127" spans="2:16">
      <c r="B11127" s="93"/>
      <c r="C11127" s="93"/>
      <c r="D11127" s="93"/>
      <c r="F11127" s="93"/>
      <c r="H11127" s="93"/>
      <c r="J11127" s="93"/>
      <c r="L11127" s="93"/>
      <c r="N11127" s="93"/>
      <c r="P11127" s="93"/>
    </row>
    <row r="11128" spans="2:16">
      <c r="B11128" s="93"/>
      <c r="C11128" s="93"/>
      <c r="D11128" s="93"/>
      <c r="F11128" s="93"/>
      <c r="H11128" s="93"/>
      <c r="J11128" s="93"/>
      <c r="L11128" s="93"/>
      <c r="N11128" s="93"/>
      <c r="P11128" s="93"/>
    </row>
    <row r="11129" spans="2:16">
      <c r="B11129" s="93"/>
      <c r="C11129" s="93"/>
      <c r="D11129" s="93"/>
      <c r="F11129" s="93"/>
      <c r="H11129" s="93"/>
      <c r="J11129" s="93"/>
      <c r="L11129" s="93"/>
      <c r="N11129" s="93"/>
      <c r="P11129" s="93"/>
    </row>
    <row r="11130" spans="2:16">
      <c r="B11130" s="93"/>
      <c r="C11130" s="93"/>
      <c r="D11130" s="93"/>
      <c r="F11130" s="93"/>
      <c r="H11130" s="93"/>
      <c r="J11130" s="93"/>
      <c r="L11130" s="93"/>
      <c r="N11130" s="93"/>
      <c r="P11130" s="93"/>
    </row>
    <row r="11131" spans="2:16">
      <c r="B11131" s="93"/>
      <c r="C11131" s="93"/>
      <c r="D11131" s="93"/>
      <c r="F11131" s="93"/>
      <c r="H11131" s="93"/>
      <c r="J11131" s="93"/>
      <c r="L11131" s="93"/>
      <c r="N11131" s="93"/>
      <c r="P11131" s="93"/>
    </row>
    <row r="11132" spans="2:16">
      <c r="B11132" s="93"/>
      <c r="C11132" s="93"/>
      <c r="D11132" s="93"/>
      <c r="F11132" s="93"/>
      <c r="H11132" s="93"/>
      <c r="J11132" s="93"/>
      <c r="L11132" s="93"/>
      <c r="N11132" s="93"/>
      <c r="P11132" s="93"/>
    </row>
    <row r="11133" spans="2:16">
      <c r="B11133" s="93"/>
      <c r="C11133" s="93"/>
      <c r="D11133" s="93"/>
      <c r="F11133" s="93"/>
      <c r="H11133" s="93"/>
      <c r="J11133" s="93"/>
      <c r="L11133" s="93"/>
      <c r="N11133" s="93"/>
      <c r="P11133" s="93"/>
    </row>
    <row r="11134" spans="2:16">
      <c r="B11134" s="93"/>
      <c r="C11134" s="93"/>
      <c r="D11134" s="93"/>
      <c r="F11134" s="93"/>
      <c r="H11134" s="93"/>
      <c r="J11134" s="93"/>
      <c r="L11134" s="93"/>
      <c r="N11134" s="93"/>
      <c r="P11134" s="93"/>
    </row>
    <row r="11135" spans="2:16">
      <c r="B11135" s="93"/>
      <c r="C11135" s="93"/>
      <c r="D11135" s="93"/>
      <c r="F11135" s="93"/>
      <c r="H11135" s="93"/>
      <c r="J11135" s="93"/>
      <c r="L11135" s="93"/>
      <c r="N11135" s="93"/>
      <c r="P11135" s="93"/>
    </row>
    <row r="11136" spans="2:16">
      <c r="B11136" s="93"/>
      <c r="C11136" s="93"/>
      <c r="D11136" s="93"/>
      <c r="F11136" s="93"/>
      <c r="H11136" s="93"/>
      <c r="J11136" s="93"/>
      <c r="L11136" s="93"/>
      <c r="N11136" s="93"/>
      <c r="P11136" s="93"/>
    </row>
    <row r="11137" spans="2:16">
      <c r="B11137" s="93"/>
      <c r="C11137" s="93"/>
      <c r="D11137" s="93"/>
      <c r="F11137" s="93"/>
      <c r="H11137" s="93"/>
      <c r="J11137" s="93"/>
      <c r="L11137" s="93"/>
      <c r="N11137" s="93"/>
      <c r="P11137" s="93"/>
    </row>
    <row r="11138" spans="2:16">
      <c r="B11138" s="93"/>
      <c r="C11138" s="93"/>
      <c r="D11138" s="93"/>
      <c r="F11138" s="93"/>
      <c r="H11138" s="93"/>
      <c r="J11138" s="93"/>
      <c r="L11138" s="93"/>
      <c r="N11138" s="93"/>
      <c r="P11138" s="93"/>
    </row>
    <row r="11139" spans="2:16">
      <c r="B11139" s="93"/>
      <c r="C11139" s="93"/>
      <c r="D11139" s="93"/>
      <c r="F11139" s="93"/>
      <c r="H11139" s="93"/>
      <c r="J11139" s="93"/>
      <c r="L11139" s="93"/>
      <c r="N11139" s="93"/>
      <c r="P11139" s="93"/>
    </row>
    <row r="11140" spans="2:16">
      <c r="B11140" s="93"/>
      <c r="C11140" s="93"/>
      <c r="D11140" s="93"/>
      <c r="F11140" s="93"/>
      <c r="H11140" s="93"/>
      <c r="J11140" s="93"/>
      <c r="L11140" s="93"/>
      <c r="N11140" s="93"/>
      <c r="P11140" s="93"/>
    </row>
    <row r="11141" spans="2:16">
      <c r="B11141" s="93"/>
      <c r="C11141" s="93"/>
      <c r="D11141" s="93"/>
      <c r="F11141" s="93"/>
      <c r="H11141" s="93"/>
      <c r="J11141" s="93"/>
      <c r="L11141" s="93"/>
      <c r="N11141" s="93"/>
      <c r="P11141" s="93"/>
    </row>
    <row r="11142" spans="2:16">
      <c r="B11142" s="93"/>
      <c r="C11142" s="93"/>
      <c r="D11142" s="93"/>
      <c r="F11142" s="93"/>
      <c r="H11142" s="93"/>
      <c r="J11142" s="93"/>
      <c r="L11142" s="93"/>
      <c r="N11142" s="93"/>
      <c r="P11142" s="93"/>
    </row>
    <row r="11143" spans="2:16">
      <c r="B11143" s="93"/>
      <c r="C11143" s="93"/>
      <c r="D11143" s="93"/>
      <c r="F11143" s="93"/>
      <c r="H11143" s="93"/>
      <c r="J11143" s="93"/>
      <c r="L11143" s="93"/>
      <c r="N11143" s="93"/>
      <c r="P11143" s="93"/>
    </row>
    <row r="11144" spans="2:16">
      <c r="B11144" s="93"/>
      <c r="C11144" s="93"/>
      <c r="D11144" s="93"/>
      <c r="F11144" s="93"/>
      <c r="H11144" s="93"/>
      <c r="J11144" s="93"/>
      <c r="L11144" s="93"/>
      <c r="N11144" s="93"/>
      <c r="P11144" s="93"/>
    </row>
    <row r="11145" spans="2:16">
      <c r="B11145" s="93"/>
      <c r="C11145" s="93"/>
      <c r="D11145" s="93"/>
      <c r="F11145" s="93"/>
      <c r="H11145" s="93"/>
      <c r="J11145" s="93"/>
      <c r="L11145" s="93"/>
      <c r="N11145" s="93"/>
      <c r="P11145" s="93"/>
    </row>
    <row r="11146" spans="2:16">
      <c r="B11146" s="93"/>
      <c r="C11146" s="93"/>
      <c r="D11146" s="93"/>
      <c r="F11146" s="93"/>
      <c r="H11146" s="93"/>
      <c r="J11146" s="93"/>
      <c r="L11146" s="93"/>
      <c r="N11146" s="93"/>
      <c r="P11146" s="93"/>
    </row>
    <row r="11147" spans="2:16">
      <c r="B11147" s="93"/>
      <c r="C11147" s="93"/>
      <c r="D11147" s="93"/>
      <c r="F11147" s="93"/>
      <c r="H11147" s="93"/>
      <c r="J11147" s="93"/>
      <c r="L11147" s="93"/>
      <c r="N11147" s="93"/>
      <c r="P11147" s="93"/>
    </row>
    <row r="11148" spans="2:16">
      <c r="B11148" s="93"/>
      <c r="C11148" s="93"/>
      <c r="D11148" s="93"/>
      <c r="F11148" s="93"/>
      <c r="H11148" s="93"/>
      <c r="J11148" s="93"/>
      <c r="L11148" s="93"/>
      <c r="N11148" s="93"/>
      <c r="P11148" s="93"/>
    </row>
    <row r="11149" spans="2:16">
      <c r="B11149" s="93"/>
      <c r="C11149" s="93"/>
      <c r="D11149" s="93"/>
      <c r="F11149" s="93"/>
      <c r="H11149" s="93"/>
      <c r="J11149" s="93"/>
      <c r="L11149" s="93"/>
      <c r="N11149" s="93"/>
      <c r="P11149" s="93"/>
    </row>
    <row r="11150" spans="2:16">
      <c r="B11150" s="93"/>
      <c r="C11150" s="93"/>
      <c r="D11150" s="93"/>
      <c r="F11150" s="93"/>
      <c r="H11150" s="93"/>
      <c r="J11150" s="93"/>
      <c r="L11150" s="93"/>
      <c r="N11150" s="93"/>
      <c r="P11150" s="93"/>
    </row>
    <row r="11151" spans="2:16">
      <c r="B11151" s="93"/>
      <c r="C11151" s="93"/>
      <c r="D11151" s="93"/>
      <c r="F11151" s="93"/>
      <c r="H11151" s="93"/>
      <c r="J11151" s="93"/>
      <c r="L11151" s="93"/>
      <c r="N11151" s="93"/>
      <c r="P11151" s="93"/>
    </row>
    <row r="11152" spans="2:16">
      <c r="B11152" s="93"/>
      <c r="C11152" s="93"/>
      <c r="D11152" s="93"/>
      <c r="F11152" s="93"/>
      <c r="H11152" s="93"/>
      <c r="J11152" s="93"/>
      <c r="L11152" s="93"/>
      <c r="N11152" s="93"/>
      <c r="P11152" s="93"/>
    </row>
    <row r="11153" spans="2:16">
      <c r="B11153" s="93"/>
      <c r="C11153" s="93"/>
      <c r="D11153" s="93"/>
      <c r="F11153" s="93"/>
      <c r="H11153" s="93"/>
      <c r="J11153" s="93"/>
      <c r="L11153" s="93"/>
      <c r="N11153" s="93"/>
      <c r="P11153" s="93"/>
    </row>
    <row r="11154" spans="2:16">
      <c r="B11154" s="93"/>
      <c r="C11154" s="93"/>
      <c r="D11154" s="93"/>
      <c r="F11154" s="93"/>
      <c r="H11154" s="93"/>
      <c r="J11154" s="93"/>
      <c r="L11154" s="93"/>
      <c r="N11154" s="93"/>
      <c r="P11154" s="93"/>
    </row>
    <row r="11155" spans="2:16">
      <c r="B11155" s="93"/>
      <c r="C11155" s="93"/>
      <c r="D11155" s="93"/>
      <c r="F11155" s="93"/>
      <c r="H11155" s="93"/>
      <c r="J11155" s="93"/>
      <c r="L11155" s="93"/>
      <c r="N11155" s="93"/>
      <c r="P11155" s="93"/>
    </row>
    <row r="11156" spans="2:16">
      <c r="B11156" s="93"/>
      <c r="C11156" s="93"/>
      <c r="D11156" s="93"/>
      <c r="F11156" s="93"/>
      <c r="H11156" s="93"/>
      <c r="J11156" s="93"/>
      <c r="L11156" s="93"/>
      <c r="N11156" s="93"/>
      <c r="P11156" s="93"/>
    </row>
    <row r="11157" spans="2:16">
      <c r="B11157" s="93"/>
      <c r="C11157" s="93"/>
      <c r="D11157" s="93"/>
      <c r="F11157" s="93"/>
      <c r="H11157" s="93"/>
      <c r="J11157" s="93"/>
      <c r="L11157" s="93"/>
      <c r="N11157" s="93"/>
      <c r="P11157" s="93"/>
    </row>
    <row r="11158" spans="2:16">
      <c r="B11158" s="93"/>
      <c r="C11158" s="93"/>
      <c r="D11158" s="93"/>
      <c r="F11158" s="93"/>
      <c r="H11158" s="93"/>
      <c r="J11158" s="93"/>
      <c r="L11158" s="93"/>
      <c r="N11158" s="93"/>
      <c r="P11158" s="93"/>
    </row>
    <row r="11159" spans="2:16">
      <c r="B11159" s="93"/>
      <c r="C11159" s="93"/>
      <c r="D11159" s="93"/>
      <c r="F11159" s="93"/>
      <c r="H11159" s="93"/>
      <c r="J11159" s="93"/>
      <c r="L11159" s="93"/>
      <c r="N11159" s="93"/>
      <c r="P11159" s="93"/>
    </row>
    <row r="11160" spans="2:16">
      <c r="B11160" s="93"/>
      <c r="C11160" s="93"/>
      <c r="D11160" s="93"/>
      <c r="F11160" s="93"/>
      <c r="H11160" s="93"/>
      <c r="J11160" s="93"/>
      <c r="L11160" s="93"/>
      <c r="N11160" s="93"/>
      <c r="P11160" s="93"/>
    </row>
    <row r="11161" spans="2:16">
      <c r="B11161" s="93"/>
      <c r="C11161" s="93"/>
      <c r="D11161" s="93"/>
      <c r="F11161" s="93"/>
      <c r="H11161" s="93"/>
      <c r="J11161" s="93"/>
      <c r="L11161" s="93"/>
      <c r="N11161" s="93"/>
      <c r="P11161" s="93"/>
    </row>
    <row r="11162" spans="2:16">
      <c r="B11162" s="93"/>
      <c r="C11162" s="93"/>
      <c r="D11162" s="93"/>
      <c r="F11162" s="93"/>
      <c r="H11162" s="93"/>
      <c r="J11162" s="93"/>
      <c r="L11162" s="93"/>
      <c r="N11162" s="93"/>
      <c r="P11162" s="93"/>
    </row>
    <row r="11163" spans="2:16">
      <c r="B11163" s="93"/>
      <c r="C11163" s="93"/>
      <c r="D11163" s="93"/>
      <c r="F11163" s="93"/>
      <c r="H11163" s="93"/>
      <c r="J11163" s="93"/>
      <c r="L11163" s="93"/>
      <c r="N11163" s="93"/>
      <c r="P11163" s="93"/>
    </row>
    <row r="11164" spans="2:16">
      <c r="B11164" s="93"/>
      <c r="C11164" s="93"/>
      <c r="D11164" s="93"/>
      <c r="F11164" s="93"/>
      <c r="H11164" s="93"/>
      <c r="J11164" s="93"/>
      <c r="L11164" s="93"/>
      <c r="N11164" s="93"/>
      <c r="P11164" s="93"/>
    </row>
    <row r="11165" spans="2:16">
      <c r="B11165" s="93"/>
      <c r="C11165" s="93"/>
      <c r="D11165" s="93"/>
      <c r="F11165" s="93"/>
      <c r="H11165" s="93"/>
      <c r="J11165" s="93"/>
      <c r="L11165" s="93"/>
      <c r="N11165" s="93"/>
      <c r="P11165" s="93"/>
    </row>
    <row r="11166" spans="2:16">
      <c r="B11166" s="93"/>
      <c r="C11166" s="93"/>
      <c r="D11166" s="93"/>
      <c r="F11166" s="93"/>
      <c r="H11166" s="93"/>
      <c r="J11166" s="93"/>
      <c r="L11166" s="93"/>
      <c r="N11166" s="93"/>
      <c r="P11166" s="93"/>
    </row>
    <row r="11167" spans="2:16">
      <c r="B11167" s="93"/>
      <c r="C11167" s="93"/>
      <c r="D11167" s="93"/>
      <c r="F11167" s="93"/>
      <c r="H11167" s="93"/>
      <c r="J11167" s="93"/>
      <c r="L11167" s="93"/>
      <c r="N11167" s="93"/>
      <c r="P11167" s="93"/>
    </row>
    <row r="11168" spans="2:16">
      <c r="B11168" s="93"/>
      <c r="C11168" s="93"/>
      <c r="D11168" s="93"/>
      <c r="F11168" s="93"/>
      <c r="H11168" s="93"/>
      <c r="J11168" s="93"/>
      <c r="L11168" s="93"/>
      <c r="N11168" s="93"/>
      <c r="P11168" s="93"/>
    </row>
    <row r="11169" spans="2:16">
      <c r="B11169" s="93"/>
      <c r="C11169" s="93"/>
      <c r="D11169" s="93"/>
      <c r="F11169" s="93"/>
      <c r="H11169" s="93"/>
      <c r="J11169" s="93"/>
      <c r="L11169" s="93"/>
      <c r="N11169" s="93"/>
      <c r="P11169" s="93"/>
    </row>
    <row r="11170" spans="2:16">
      <c r="B11170" s="93"/>
      <c r="C11170" s="93"/>
      <c r="D11170" s="93"/>
      <c r="F11170" s="93"/>
      <c r="H11170" s="93"/>
      <c r="J11170" s="93"/>
      <c r="L11170" s="93"/>
      <c r="N11170" s="93"/>
      <c r="P11170" s="93"/>
    </row>
    <row r="11171" spans="2:16">
      <c r="B11171" s="93"/>
      <c r="C11171" s="93"/>
      <c r="D11171" s="93"/>
      <c r="F11171" s="93"/>
      <c r="H11171" s="93"/>
      <c r="J11171" s="93"/>
      <c r="L11171" s="93"/>
      <c r="N11171" s="93"/>
      <c r="P11171" s="93"/>
    </row>
    <row r="11172" spans="2:16">
      <c r="B11172" s="93"/>
      <c r="C11172" s="93"/>
      <c r="D11172" s="93"/>
      <c r="F11172" s="93"/>
      <c r="H11172" s="93"/>
      <c r="J11172" s="93"/>
      <c r="L11172" s="93"/>
      <c r="N11172" s="93"/>
      <c r="P11172" s="93"/>
    </row>
    <row r="11173" spans="2:16">
      <c r="B11173" s="93"/>
      <c r="C11173" s="93"/>
      <c r="D11173" s="93"/>
      <c r="F11173" s="93"/>
      <c r="H11173" s="93"/>
      <c r="J11173" s="93"/>
      <c r="L11173" s="93"/>
      <c r="N11173" s="93"/>
      <c r="P11173" s="93"/>
    </row>
    <row r="11174" spans="2:16">
      <c r="B11174" s="93"/>
      <c r="C11174" s="93"/>
      <c r="D11174" s="93"/>
      <c r="F11174" s="93"/>
      <c r="H11174" s="93"/>
      <c r="J11174" s="93"/>
      <c r="L11174" s="93"/>
      <c r="N11174" s="93"/>
      <c r="P11174" s="93"/>
    </row>
    <row r="11175" spans="2:16">
      <c r="B11175" s="93"/>
      <c r="C11175" s="93"/>
      <c r="D11175" s="93"/>
      <c r="F11175" s="93"/>
      <c r="H11175" s="93"/>
      <c r="J11175" s="93"/>
      <c r="L11175" s="93"/>
      <c r="N11175" s="93"/>
      <c r="P11175" s="93"/>
    </row>
    <row r="11176" spans="2:16">
      <c r="B11176" s="93"/>
      <c r="C11176" s="93"/>
      <c r="D11176" s="93"/>
      <c r="F11176" s="93"/>
      <c r="H11176" s="93"/>
      <c r="J11176" s="93"/>
      <c r="L11176" s="93"/>
      <c r="N11176" s="93"/>
      <c r="P11176" s="93"/>
    </row>
    <row r="11177" spans="2:16">
      <c r="B11177" s="93"/>
      <c r="C11177" s="93"/>
      <c r="D11177" s="93"/>
      <c r="F11177" s="93"/>
      <c r="H11177" s="93"/>
      <c r="J11177" s="93"/>
      <c r="L11177" s="93"/>
      <c r="N11177" s="93"/>
      <c r="P11177" s="93"/>
    </row>
    <row r="11178" spans="2:16">
      <c r="B11178" s="93"/>
      <c r="C11178" s="93"/>
      <c r="D11178" s="93"/>
      <c r="F11178" s="93"/>
      <c r="H11178" s="93"/>
      <c r="J11178" s="93"/>
      <c r="L11178" s="93"/>
      <c r="N11178" s="93"/>
      <c r="P11178" s="93"/>
    </row>
    <row r="11179" spans="2:16">
      <c r="B11179" s="93"/>
      <c r="C11179" s="93"/>
      <c r="D11179" s="93"/>
      <c r="F11179" s="93"/>
      <c r="H11179" s="93"/>
      <c r="J11179" s="93"/>
      <c r="L11179" s="93"/>
      <c r="N11179" s="93"/>
      <c r="P11179" s="93"/>
    </row>
    <row r="11180" spans="2:16">
      <c r="B11180" s="93"/>
      <c r="C11180" s="93"/>
      <c r="D11180" s="93"/>
      <c r="F11180" s="93"/>
      <c r="H11180" s="93"/>
      <c r="J11180" s="93"/>
      <c r="L11180" s="93"/>
      <c r="N11180" s="93"/>
      <c r="P11180" s="93"/>
    </row>
    <row r="11181" spans="2:16">
      <c r="B11181" s="93"/>
      <c r="C11181" s="93"/>
      <c r="D11181" s="93"/>
      <c r="F11181" s="93"/>
      <c r="H11181" s="93"/>
      <c r="J11181" s="93"/>
      <c r="L11181" s="93"/>
      <c r="N11181" s="93"/>
      <c r="P11181" s="93"/>
    </row>
    <row r="11182" spans="2:16">
      <c r="B11182" s="93"/>
      <c r="C11182" s="93"/>
      <c r="D11182" s="93"/>
      <c r="F11182" s="93"/>
      <c r="H11182" s="93"/>
      <c r="J11182" s="93"/>
      <c r="L11182" s="93"/>
      <c r="N11182" s="93"/>
      <c r="P11182" s="93"/>
    </row>
    <row r="11183" spans="2:16">
      <c r="B11183" s="93"/>
      <c r="C11183" s="93"/>
      <c r="D11183" s="93"/>
      <c r="F11183" s="93"/>
      <c r="H11183" s="93"/>
      <c r="J11183" s="93"/>
      <c r="L11183" s="93"/>
      <c r="N11183" s="93"/>
      <c r="P11183" s="93"/>
    </row>
    <row r="11184" spans="2:16">
      <c r="B11184" s="93"/>
      <c r="C11184" s="93"/>
      <c r="D11184" s="93"/>
      <c r="F11184" s="93"/>
      <c r="H11184" s="93"/>
      <c r="J11184" s="93"/>
      <c r="L11184" s="93"/>
      <c r="N11184" s="93"/>
      <c r="P11184" s="93"/>
    </row>
    <row r="11185" spans="2:16">
      <c r="B11185" s="93"/>
      <c r="C11185" s="93"/>
      <c r="D11185" s="93"/>
      <c r="F11185" s="93"/>
      <c r="H11185" s="93"/>
      <c r="J11185" s="93"/>
      <c r="L11185" s="93"/>
      <c r="N11185" s="93"/>
      <c r="P11185" s="93"/>
    </row>
    <row r="11186" spans="2:16">
      <c r="B11186" s="93"/>
      <c r="C11186" s="93"/>
      <c r="D11186" s="93"/>
      <c r="F11186" s="93"/>
      <c r="H11186" s="93"/>
      <c r="J11186" s="93"/>
      <c r="L11186" s="93"/>
      <c r="N11186" s="93"/>
      <c r="P11186" s="93"/>
    </row>
    <row r="11187" spans="2:16">
      <c r="B11187" s="93"/>
      <c r="C11187" s="93"/>
      <c r="D11187" s="93"/>
      <c r="F11187" s="93"/>
      <c r="H11187" s="93"/>
      <c r="J11187" s="93"/>
      <c r="L11187" s="93"/>
      <c r="N11187" s="93"/>
      <c r="P11187" s="93"/>
    </row>
    <row r="11188" spans="2:16">
      <c r="B11188" s="93"/>
      <c r="C11188" s="93"/>
      <c r="D11188" s="93"/>
      <c r="F11188" s="93"/>
      <c r="H11188" s="93"/>
      <c r="J11188" s="93"/>
      <c r="L11188" s="93"/>
      <c r="N11188" s="93"/>
      <c r="P11188" s="93"/>
    </row>
    <row r="11189" spans="2:16">
      <c r="B11189" s="93"/>
      <c r="C11189" s="93"/>
      <c r="D11189" s="93"/>
      <c r="F11189" s="93"/>
      <c r="H11189" s="93"/>
      <c r="J11189" s="93"/>
      <c r="L11189" s="93"/>
      <c r="N11189" s="93"/>
      <c r="P11189" s="93"/>
    </row>
    <row r="11190" spans="2:16">
      <c r="B11190" s="93"/>
      <c r="C11190" s="93"/>
      <c r="D11190" s="93"/>
      <c r="F11190" s="93"/>
      <c r="H11190" s="93"/>
      <c r="J11190" s="93"/>
      <c r="L11190" s="93"/>
      <c r="N11190" s="93"/>
      <c r="P11190" s="93"/>
    </row>
    <row r="11191" spans="2:16">
      <c r="B11191" s="93"/>
      <c r="C11191" s="93"/>
      <c r="D11191" s="93"/>
      <c r="F11191" s="93"/>
      <c r="H11191" s="93"/>
      <c r="J11191" s="93"/>
      <c r="L11191" s="93"/>
      <c r="N11191" s="93"/>
      <c r="P11191" s="93"/>
    </row>
    <row r="11192" spans="2:16">
      <c r="B11192" s="93"/>
      <c r="C11192" s="93"/>
      <c r="D11192" s="93"/>
      <c r="F11192" s="93"/>
      <c r="H11192" s="93"/>
      <c r="J11192" s="93"/>
      <c r="L11192" s="93"/>
      <c r="N11192" s="93"/>
      <c r="P11192" s="93"/>
    </row>
    <row r="11193" spans="2:16">
      <c r="B11193" s="93"/>
      <c r="C11193" s="93"/>
      <c r="D11193" s="93"/>
      <c r="F11193" s="93"/>
      <c r="H11193" s="93"/>
      <c r="J11193" s="93"/>
      <c r="L11193" s="93"/>
      <c r="N11193" s="93"/>
      <c r="P11193" s="93"/>
    </row>
    <row r="11194" spans="2:16">
      <c r="B11194" s="93"/>
      <c r="C11194" s="93"/>
      <c r="D11194" s="93"/>
      <c r="F11194" s="93"/>
      <c r="H11194" s="93"/>
      <c r="J11194" s="93"/>
      <c r="L11194" s="93"/>
      <c r="N11194" s="93"/>
      <c r="P11194" s="93"/>
    </row>
    <row r="11195" spans="2:16">
      <c r="B11195" s="93"/>
      <c r="C11195" s="93"/>
      <c r="D11195" s="93"/>
      <c r="F11195" s="93"/>
      <c r="H11195" s="93"/>
      <c r="J11195" s="93"/>
      <c r="L11195" s="93"/>
      <c r="N11195" s="93"/>
      <c r="P11195" s="93"/>
    </row>
    <row r="11196" spans="2:16">
      <c r="B11196" s="93"/>
      <c r="C11196" s="93"/>
      <c r="D11196" s="93"/>
      <c r="F11196" s="93"/>
      <c r="H11196" s="93"/>
      <c r="J11196" s="93"/>
      <c r="L11196" s="93"/>
      <c r="N11196" s="93"/>
      <c r="P11196" s="93"/>
    </row>
    <row r="11197" spans="2:16">
      <c r="B11197" s="93"/>
      <c r="C11197" s="93"/>
      <c r="D11197" s="93"/>
      <c r="F11197" s="93"/>
      <c r="H11197" s="93"/>
      <c r="J11197" s="93"/>
      <c r="L11197" s="93"/>
      <c r="N11197" s="93"/>
      <c r="P11197" s="93"/>
    </row>
    <row r="11198" spans="2:16">
      <c r="B11198" s="93"/>
      <c r="C11198" s="93"/>
      <c r="D11198" s="93"/>
      <c r="F11198" s="93"/>
      <c r="H11198" s="93"/>
      <c r="J11198" s="93"/>
      <c r="L11198" s="93"/>
      <c r="N11198" s="93"/>
      <c r="P11198" s="93"/>
    </row>
    <row r="11199" spans="2:16">
      <c r="B11199" s="93"/>
      <c r="C11199" s="93"/>
      <c r="D11199" s="93"/>
      <c r="F11199" s="93"/>
      <c r="H11199" s="93"/>
      <c r="J11199" s="93"/>
      <c r="L11199" s="93"/>
      <c r="N11199" s="93"/>
      <c r="P11199" s="93"/>
    </row>
    <row r="11200" spans="2:16">
      <c r="B11200" s="93"/>
      <c r="C11200" s="93"/>
      <c r="D11200" s="93"/>
      <c r="F11200" s="93"/>
      <c r="H11200" s="93"/>
      <c r="J11200" s="93"/>
      <c r="L11200" s="93"/>
      <c r="N11200" s="93"/>
      <c r="P11200" s="93"/>
    </row>
    <row r="11201" spans="2:16">
      <c r="B11201" s="93"/>
      <c r="C11201" s="93"/>
      <c r="D11201" s="93"/>
      <c r="F11201" s="93"/>
      <c r="H11201" s="93"/>
      <c r="J11201" s="93"/>
      <c r="L11201" s="93"/>
      <c r="N11201" s="93"/>
      <c r="P11201" s="93"/>
    </row>
    <row r="11202" spans="2:16">
      <c r="B11202" s="93"/>
      <c r="C11202" s="93"/>
      <c r="D11202" s="93"/>
      <c r="F11202" s="93"/>
      <c r="H11202" s="93"/>
      <c r="J11202" s="93"/>
      <c r="L11202" s="93"/>
      <c r="N11202" s="93"/>
      <c r="P11202" s="93"/>
    </row>
    <row r="11203" spans="2:16">
      <c r="B11203" s="93"/>
      <c r="C11203" s="93"/>
      <c r="D11203" s="93"/>
      <c r="F11203" s="93"/>
      <c r="H11203" s="93"/>
      <c r="J11203" s="93"/>
      <c r="L11203" s="93"/>
      <c r="N11203" s="93"/>
      <c r="P11203" s="93"/>
    </row>
    <row r="11204" spans="2:16">
      <c r="B11204" s="93"/>
      <c r="C11204" s="93"/>
      <c r="D11204" s="93"/>
      <c r="F11204" s="93"/>
      <c r="H11204" s="93"/>
      <c r="J11204" s="93"/>
      <c r="L11204" s="93"/>
      <c r="N11204" s="93"/>
      <c r="P11204" s="93"/>
    </row>
    <row r="11205" spans="2:16">
      <c r="B11205" s="93"/>
      <c r="C11205" s="93"/>
      <c r="D11205" s="93"/>
      <c r="F11205" s="93"/>
      <c r="H11205" s="93"/>
      <c r="J11205" s="93"/>
      <c r="L11205" s="93"/>
      <c r="N11205" s="93"/>
      <c r="P11205" s="93"/>
    </row>
    <row r="11206" spans="2:16">
      <c r="B11206" s="93"/>
      <c r="C11206" s="93"/>
      <c r="D11206" s="93"/>
      <c r="F11206" s="93"/>
      <c r="H11206" s="93"/>
      <c r="J11206" s="93"/>
      <c r="L11206" s="93"/>
      <c r="N11206" s="93"/>
      <c r="P11206" s="93"/>
    </row>
    <row r="11207" spans="2:16">
      <c r="B11207" s="93"/>
      <c r="C11207" s="93"/>
      <c r="D11207" s="93"/>
      <c r="F11207" s="93"/>
      <c r="H11207" s="93"/>
      <c r="J11207" s="93"/>
      <c r="L11207" s="93"/>
      <c r="N11207" s="93"/>
      <c r="P11207" s="93"/>
    </row>
    <row r="11208" spans="2:16">
      <c r="B11208" s="93"/>
      <c r="C11208" s="93"/>
      <c r="D11208" s="93"/>
      <c r="F11208" s="93"/>
      <c r="H11208" s="93"/>
      <c r="J11208" s="93"/>
      <c r="L11208" s="93"/>
      <c r="N11208" s="93"/>
      <c r="P11208" s="93"/>
    </row>
    <row r="11209" spans="2:16">
      <c r="B11209" s="93"/>
      <c r="C11209" s="93"/>
      <c r="D11209" s="93"/>
      <c r="F11209" s="93"/>
      <c r="H11209" s="93"/>
      <c r="J11209" s="93"/>
      <c r="L11209" s="93"/>
      <c r="N11209" s="93"/>
      <c r="P11209" s="93"/>
    </row>
    <row r="11210" spans="2:16">
      <c r="B11210" s="93"/>
      <c r="C11210" s="93"/>
      <c r="D11210" s="93"/>
      <c r="F11210" s="93"/>
      <c r="H11210" s="93"/>
      <c r="J11210" s="93"/>
      <c r="L11210" s="93"/>
      <c r="N11210" s="93"/>
      <c r="P11210" s="93"/>
    </row>
    <row r="11211" spans="2:16">
      <c r="B11211" s="93"/>
      <c r="C11211" s="93"/>
      <c r="D11211" s="93"/>
      <c r="F11211" s="93"/>
      <c r="H11211" s="93"/>
      <c r="J11211" s="93"/>
      <c r="L11211" s="93"/>
      <c r="N11211" s="93"/>
      <c r="P11211" s="93"/>
    </row>
    <row r="11212" spans="2:16">
      <c r="B11212" s="93"/>
      <c r="C11212" s="93"/>
      <c r="D11212" s="93"/>
      <c r="F11212" s="93"/>
      <c r="H11212" s="93"/>
      <c r="J11212" s="93"/>
      <c r="L11212" s="93"/>
      <c r="N11212" s="93"/>
      <c r="P11212" s="93"/>
    </row>
    <row r="11213" spans="2:16">
      <c r="B11213" s="93"/>
      <c r="C11213" s="93"/>
      <c r="D11213" s="93"/>
      <c r="F11213" s="93"/>
      <c r="H11213" s="93"/>
      <c r="J11213" s="93"/>
      <c r="L11213" s="93"/>
      <c r="N11213" s="93"/>
      <c r="P11213" s="93"/>
    </row>
    <row r="11214" spans="2:16">
      <c r="B11214" s="93"/>
      <c r="C11214" s="93"/>
      <c r="D11214" s="93"/>
      <c r="F11214" s="93"/>
      <c r="H11214" s="93"/>
      <c r="J11214" s="93"/>
      <c r="L11214" s="93"/>
      <c r="N11214" s="93"/>
      <c r="P11214" s="93"/>
    </row>
    <row r="11215" spans="2:16">
      <c r="B11215" s="93"/>
      <c r="C11215" s="93"/>
      <c r="D11215" s="93"/>
      <c r="F11215" s="93"/>
      <c r="H11215" s="93"/>
      <c r="J11215" s="93"/>
      <c r="L11215" s="93"/>
      <c r="N11215" s="93"/>
      <c r="P11215" s="93"/>
    </row>
    <row r="11216" spans="2:16">
      <c r="B11216" s="93"/>
      <c r="C11216" s="93"/>
      <c r="D11216" s="93"/>
      <c r="F11216" s="93"/>
      <c r="H11216" s="93"/>
      <c r="J11216" s="93"/>
      <c r="L11216" s="93"/>
      <c r="N11216" s="93"/>
      <c r="P11216" s="93"/>
    </row>
    <row r="11217" spans="2:16">
      <c r="B11217" s="93"/>
      <c r="C11217" s="93"/>
      <c r="D11217" s="93"/>
      <c r="F11217" s="93"/>
      <c r="H11217" s="93"/>
      <c r="J11217" s="93"/>
      <c r="L11217" s="93"/>
      <c r="N11217" s="93"/>
      <c r="P11217" s="93"/>
    </row>
    <row r="11218" spans="2:16">
      <c r="B11218" s="93"/>
      <c r="C11218" s="93"/>
      <c r="D11218" s="93"/>
      <c r="F11218" s="93"/>
      <c r="H11218" s="93"/>
      <c r="J11218" s="93"/>
      <c r="L11218" s="93"/>
      <c r="N11218" s="93"/>
      <c r="P11218" s="93"/>
    </row>
    <row r="11219" spans="2:16">
      <c r="B11219" s="93"/>
      <c r="C11219" s="93"/>
      <c r="D11219" s="93"/>
      <c r="F11219" s="93"/>
      <c r="H11219" s="93"/>
      <c r="J11219" s="93"/>
      <c r="L11219" s="93"/>
      <c r="N11219" s="93"/>
      <c r="P11219" s="93"/>
    </row>
    <row r="11220" spans="2:16">
      <c r="B11220" s="93"/>
      <c r="C11220" s="93"/>
      <c r="D11220" s="93"/>
      <c r="F11220" s="93"/>
      <c r="H11220" s="93"/>
      <c r="J11220" s="93"/>
      <c r="L11220" s="93"/>
      <c r="N11220" s="93"/>
      <c r="P11220" s="93"/>
    </row>
    <row r="11221" spans="2:16">
      <c r="B11221" s="93"/>
      <c r="C11221" s="93"/>
      <c r="D11221" s="93"/>
      <c r="F11221" s="93"/>
      <c r="H11221" s="93"/>
      <c r="J11221" s="93"/>
      <c r="L11221" s="93"/>
      <c r="N11221" s="93"/>
      <c r="P11221" s="93"/>
    </row>
    <row r="11222" spans="2:16">
      <c r="B11222" s="93"/>
      <c r="C11222" s="93"/>
      <c r="D11222" s="93"/>
      <c r="F11222" s="93"/>
      <c r="H11222" s="93"/>
      <c r="J11222" s="93"/>
      <c r="L11222" s="93"/>
      <c r="N11222" s="93"/>
      <c r="P11222" s="93"/>
    </row>
    <row r="11223" spans="2:16">
      <c r="B11223" s="93"/>
      <c r="C11223" s="93"/>
      <c r="D11223" s="93"/>
      <c r="F11223" s="93"/>
      <c r="H11223" s="93"/>
      <c r="J11223" s="93"/>
      <c r="L11223" s="93"/>
      <c r="N11223" s="93"/>
      <c r="P11223" s="93"/>
    </row>
    <row r="11224" spans="2:16">
      <c r="B11224" s="93"/>
      <c r="C11224" s="93"/>
      <c r="D11224" s="93"/>
      <c r="F11224" s="93"/>
      <c r="H11224" s="93"/>
      <c r="J11224" s="93"/>
      <c r="L11224" s="93"/>
      <c r="N11224" s="93"/>
      <c r="P11224" s="93"/>
    </row>
    <row r="11225" spans="2:16">
      <c r="B11225" s="93"/>
      <c r="C11225" s="93"/>
      <c r="D11225" s="93"/>
      <c r="F11225" s="93"/>
      <c r="H11225" s="93"/>
      <c r="J11225" s="93"/>
      <c r="L11225" s="93"/>
      <c r="N11225" s="93"/>
      <c r="P11225" s="93"/>
    </row>
    <row r="11226" spans="2:16">
      <c r="B11226" s="93"/>
      <c r="C11226" s="93"/>
      <c r="D11226" s="93"/>
      <c r="F11226" s="93"/>
      <c r="H11226" s="93"/>
      <c r="J11226" s="93"/>
      <c r="L11226" s="93"/>
      <c r="N11226" s="93"/>
      <c r="P11226" s="93"/>
    </row>
    <row r="11227" spans="2:16">
      <c r="B11227" s="93"/>
      <c r="C11227" s="93"/>
      <c r="D11227" s="93"/>
      <c r="F11227" s="93"/>
      <c r="H11227" s="93"/>
      <c r="J11227" s="93"/>
      <c r="L11227" s="93"/>
      <c r="N11227" s="93"/>
      <c r="P11227" s="93"/>
    </row>
    <row r="11228" spans="2:16">
      <c r="B11228" s="93"/>
      <c r="C11228" s="93"/>
      <c r="D11228" s="93"/>
      <c r="F11228" s="93"/>
      <c r="H11228" s="93"/>
      <c r="J11228" s="93"/>
      <c r="L11228" s="93"/>
      <c r="N11228" s="93"/>
      <c r="P11228" s="93"/>
    </row>
    <row r="11229" spans="2:16">
      <c r="B11229" s="93"/>
      <c r="C11229" s="93"/>
      <c r="D11229" s="93"/>
      <c r="F11229" s="93"/>
      <c r="H11229" s="93"/>
      <c r="J11229" s="93"/>
      <c r="L11229" s="93"/>
      <c r="N11229" s="93"/>
      <c r="P11229" s="93"/>
    </row>
    <row r="11230" spans="2:16">
      <c r="B11230" s="93"/>
      <c r="C11230" s="93"/>
      <c r="D11230" s="93"/>
      <c r="F11230" s="93"/>
      <c r="H11230" s="93"/>
      <c r="J11230" s="93"/>
      <c r="L11230" s="93"/>
      <c r="N11230" s="93"/>
      <c r="P11230" s="93"/>
    </row>
    <row r="11231" spans="2:16">
      <c r="B11231" s="93"/>
      <c r="C11231" s="93"/>
      <c r="D11231" s="93"/>
      <c r="F11231" s="93"/>
      <c r="H11231" s="93"/>
      <c r="J11231" s="93"/>
      <c r="L11231" s="93"/>
      <c r="N11231" s="93"/>
      <c r="P11231" s="93"/>
    </row>
    <row r="11232" spans="2:16">
      <c r="B11232" s="93"/>
      <c r="C11232" s="93"/>
      <c r="D11232" s="93"/>
      <c r="F11232" s="93"/>
      <c r="H11232" s="93"/>
      <c r="J11232" s="93"/>
      <c r="L11232" s="93"/>
      <c r="N11232" s="93"/>
      <c r="P11232" s="93"/>
    </row>
    <row r="11233" spans="2:16">
      <c r="B11233" s="93"/>
      <c r="C11233" s="93"/>
      <c r="D11233" s="93"/>
      <c r="F11233" s="93"/>
      <c r="H11233" s="93"/>
      <c r="J11233" s="93"/>
      <c r="L11233" s="93"/>
      <c r="N11233" s="93"/>
      <c r="P11233" s="93"/>
    </row>
    <row r="11234" spans="2:16">
      <c r="B11234" s="93"/>
      <c r="C11234" s="93"/>
      <c r="D11234" s="93"/>
      <c r="F11234" s="93"/>
      <c r="H11234" s="93"/>
      <c r="J11234" s="93"/>
      <c r="L11234" s="93"/>
      <c r="N11234" s="93"/>
      <c r="P11234" s="93"/>
    </row>
    <row r="11235" spans="2:16">
      <c r="B11235" s="93"/>
      <c r="C11235" s="93"/>
      <c r="D11235" s="93"/>
      <c r="F11235" s="93"/>
      <c r="H11235" s="93"/>
      <c r="J11235" s="93"/>
      <c r="L11235" s="93"/>
      <c r="N11235" s="93"/>
      <c r="P11235" s="93"/>
    </row>
    <row r="11236" spans="2:16">
      <c r="B11236" s="93"/>
      <c r="C11236" s="93"/>
      <c r="D11236" s="93"/>
      <c r="F11236" s="93"/>
      <c r="H11236" s="93"/>
      <c r="J11236" s="93"/>
      <c r="L11236" s="93"/>
      <c r="N11236" s="93"/>
      <c r="P11236" s="93"/>
    </row>
    <row r="11237" spans="2:16">
      <c r="B11237" s="93"/>
      <c r="C11237" s="93"/>
      <c r="D11237" s="93"/>
      <c r="F11237" s="93"/>
      <c r="H11237" s="93"/>
      <c r="J11237" s="93"/>
      <c r="L11237" s="93"/>
      <c r="N11237" s="93"/>
      <c r="P11237" s="93"/>
    </row>
    <row r="11238" spans="2:16">
      <c r="B11238" s="93"/>
      <c r="C11238" s="93"/>
      <c r="D11238" s="93"/>
      <c r="F11238" s="93"/>
      <c r="H11238" s="93"/>
      <c r="J11238" s="93"/>
      <c r="L11238" s="93"/>
      <c r="N11238" s="93"/>
      <c r="P11238" s="93"/>
    </row>
    <row r="11239" spans="2:16">
      <c r="B11239" s="93"/>
      <c r="C11239" s="93"/>
      <c r="D11239" s="93"/>
      <c r="F11239" s="93"/>
      <c r="H11239" s="93"/>
      <c r="J11239" s="93"/>
      <c r="L11239" s="93"/>
      <c r="N11239" s="93"/>
      <c r="P11239" s="93"/>
    </row>
    <row r="11240" spans="2:16">
      <c r="B11240" s="93"/>
      <c r="C11240" s="93"/>
      <c r="D11240" s="93"/>
      <c r="F11240" s="93"/>
      <c r="H11240" s="93"/>
      <c r="J11240" s="93"/>
      <c r="L11240" s="93"/>
      <c r="N11240" s="93"/>
      <c r="P11240" s="93"/>
    </row>
    <row r="11241" spans="2:16">
      <c r="B11241" s="93"/>
      <c r="C11241" s="93"/>
      <c r="D11241" s="93"/>
      <c r="F11241" s="93"/>
      <c r="H11241" s="93"/>
      <c r="J11241" s="93"/>
      <c r="L11241" s="93"/>
      <c r="N11241" s="93"/>
      <c r="P11241" s="93"/>
    </row>
    <row r="11242" spans="2:16">
      <c r="B11242" s="93"/>
      <c r="C11242" s="93"/>
      <c r="D11242" s="93"/>
      <c r="F11242" s="93"/>
      <c r="H11242" s="93"/>
      <c r="J11242" s="93"/>
      <c r="L11242" s="93"/>
      <c r="N11242" s="93"/>
      <c r="P11242" s="93"/>
    </row>
    <row r="11243" spans="2:16">
      <c r="B11243" s="93"/>
      <c r="C11243" s="93"/>
      <c r="D11243" s="93"/>
      <c r="F11243" s="93"/>
      <c r="H11243" s="93"/>
      <c r="J11243" s="93"/>
      <c r="L11243" s="93"/>
      <c r="N11243" s="93"/>
      <c r="P11243" s="93"/>
    </row>
    <row r="11244" spans="2:16">
      <c r="B11244" s="93"/>
      <c r="C11244" s="93"/>
      <c r="D11244" s="93"/>
      <c r="F11244" s="93"/>
      <c r="H11244" s="93"/>
      <c r="J11244" s="93"/>
      <c r="L11244" s="93"/>
      <c r="N11244" s="93"/>
      <c r="P11244" s="93"/>
    </row>
    <row r="11245" spans="2:16">
      <c r="B11245" s="93"/>
      <c r="C11245" s="93"/>
      <c r="D11245" s="93"/>
      <c r="F11245" s="93"/>
      <c r="H11245" s="93"/>
      <c r="J11245" s="93"/>
      <c r="L11245" s="93"/>
      <c r="N11245" s="93"/>
      <c r="P11245" s="93"/>
    </row>
    <row r="11246" spans="2:16">
      <c r="B11246" s="93"/>
      <c r="C11246" s="93"/>
      <c r="D11246" s="93"/>
      <c r="F11246" s="93"/>
      <c r="H11246" s="93"/>
      <c r="J11246" s="93"/>
      <c r="L11246" s="93"/>
      <c r="N11246" s="93"/>
      <c r="P11246" s="93"/>
    </row>
    <row r="11247" spans="2:16">
      <c r="B11247" s="93"/>
      <c r="C11247" s="93"/>
      <c r="D11247" s="93"/>
      <c r="F11247" s="93"/>
      <c r="H11247" s="93"/>
      <c r="J11247" s="93"/>
      <c r="L11247" s="93"/>
      <c r="N11247" s="93"/>
      <c r="P11247" s="93"/>
    </row>
    <row r="11248" spans="2:16">
      <c r="B11248" s="93"/>
      <c r="C11248" s="93"/>
      <c r="D11248" s="93"/>
      <c r="F11248" s="93"/>
      <c r="H11248" s="93"/>
      <c r="J11248" s="93"/>
      <c r="L11248" s="93"/>
      <c r="N11248" s="93"/>
      <c r="P11248" s="93"/>
    </row>
    <row r="11249" spans="2:16">
      <c r="B11249" s="93"/>
      <c r="C11249" s="93"/>
      <c r="D11249" s="93"/>
      <c r="F11249" s="93"/>
      <c r="H11249" s="93"/>
      <c r="J11249" s="93"/>
      <c r="L11249" s="93"/>
      <c r="N11249" s="93"/>
      <c r="P11249" s="93"/>
    </row>
    <row r="11250" spans="2:16">
      <c r="B11250" s="93"/>
      <c r="C11250" s="93"/>
      <c r="D11250" s="93"/>
      <c r="F11250" s="93"/>
      <c r="H11250" s="93"/>
      <c r="J11250" s="93"/>
      <c r="L11250" s="93"/>
      <c r="N11250" s="93"/>
      <c r="P11250" s="93"/>
    </row>
    <row r="11251" spans="2:16">
      <c r="B11251" s="93"/>
      <c r="C11251" s="93"/>
      <c r="D11251" s="93"/>
      <c r="F11251" s="93"/>
      <c r="H11251" s="93"/>
      <c r="J11251" s="93"/>
      <c r="L11251" s="93"/>
      <c r="N11251" s="93"/>
      <c r="P11251" s="93"/>
    </row>
    <row r="11252" spans="2:16">
      <c r="B11252" s="93"/>
      <c r="C11252" s="93"/>
      <c r="D11252" s="93"/>
      <c r="F11252" s="93"/>
      <c r="H11252" s="93"/>
      <c r="J11252" s="93"/>
      <c r="L11252" s="93"/>
      <c r="N11252" s="93"/>
      <c r="P11252" s="93"/>
    </row>
    <row r="11253" spans="2:16">
      <c r="B11253" s="93"/>
      <c r="C11253" s="93"/>
      <c r="D11253" s="93"/>
      <c r="F11253" s="93"/>
      <c r="H11253" s="93"/>
      <c r="J11253" s="93"/>
      <c r="L11253" s="93"/>
      <c r="N11253" s="93"/>
      <c r="P11253" s="93"/>
    </row>
    <row r="11254" spans="2:16">
      <c r="B11254" s="93"/>
      <c r="C11254" s="93"/>
      <c r="D11254" s="93"/>
      <c r="F11254" s="93"/>
      <c r="H11254" s="93"/>
      <c r="J11254" s="93"/>
      <c r="L11254" s="93"/>
      <c r="N11254" s="93"/>
      <c r="P11254" s="93"/>
    </row>
    <row r="11255" spans="2:16">
      <c r="B11255" s="93"/>
      <c r="C11255" s="93"/>
      <c r="D11255" s="93"/>
      <c r="F11255" s="93"/>
      <c r="H11255" s="93"/>
      <c r="J11255" s="93"/>
      <c r="L11255" s="93"/>
      <c r="N11255" s="93"/>
      <c r="P11255" s="93"/>
    </row>
    <row r="11256" spans="2:16">
      <c r="B11256" s="93"/>
      <c r="C11256" s="93"/>
      <c r="D11256" s="93"/>
      <c r="F11256" s="93"/>
      <c r="H11256" s="93"/>
      <c r="J11256" s="93"/>
      <c r="L11256" s="93"/>
      <c r="N11256" s="93"/>
      <c r="P11256" s="93"/>
    </row>
    <row r="11257" spans="2:16">
      <c r="B11257" s="93"/>
      <c r="C11257" s="93"/>
      <c r="D11257" s="93"/>
      <c r="F11257" s="93"/>
      <c r="H11257" s="93"/>
      <c r="J11257" s="93"/>
      <c r="L11257" s="93"/>
      <c r="N11257" s="93"/>
      <c r="P11257" s="93"/>
    </row>
    <row r="11258" spans="2:16">
      <c r="B11258" s="93"/>
      <c r="C11258" s="93"/>
      <c r="D11258" s="93"/>
      <c r="F11258" s="93"/>
      <c r="H11258" s="93"/>
      <c r="J11258" s="93"/>
      <c r="L11258" s="93"/>
      <c r="N11258" s="93"/>
      <c r="P11258" s="93"/>
    </row>
    <row r="11259" spans="2:16">
      <c r="B11259" s="93"/>
      <c r="C11259" s="93"/>
      <c r="D11259" s="93"/>
      <c r="F11259" s="93"/>
      <c r="H11259" s="93"/>
      <c r="J11259" s="93"/>
      <c r="L11259" s="93"/>
      <c r="N11259" s="93"/>
      <c r="P11259" s="93"/>
    </row>
    <row r="11260" spans="2:16">
      <c r="B11260" s="93"/>
      <c r="C11260" s="93"/>
      <c r="D11260" s="93"/>
      <c r="F11260" s="93"/>
      <c r="H11260" s="93"/>
      <c r="J11260" s="93"/>
      <c r="L11260" s="93"/>
      <c r="N11260" s="93"/>
      <c r="P11260" s="93"/>
    </row>
    <row r="11261" spans="2:16">
      <c r="B11261" s="93"/>
      <c r="C11261" s="93"/>
      <c r="D11261" s="93"/>
      <c r="F11261" s="93"/>
      <c r="H11261" s="93"/>
      <c r="J11261" s="93"/>
      <c r="L11261" s="93"/>
      <c r="N11261" s="93"/>
      <c r="P11261" s="93"/>
    </row>
    <row r="11262" spans="2:16">
      <c r="B11262" s="93"/>
      <c r="C11262" s="93"/>
      <c r="D11262" s="93"/>
      <c r="F11262" s="93"/>
      <c r="H11262" s="93"/>
      <c r="J11262" s="93"/>
      <c r="L11262" s="93"/>
      <c r="N11262" s="93"/>
      <c r="P11262" s="93"/>
    </row>
    <row r="11263" spans="2:16">
      <c r="B11263" s="93"/>
      <c r="C11263" s="93"/>
      <c r="D11263" s="93"/>
      <c r="F11263" s="93"/>
      <c r="H11263" s="93"/>
      <c r="J11263" s="93"/>
      <c r="L11263" s="93"/>
      <c r="N11263" s="93"/>
      <c r="P11263" s="93"/>
    </row>
    <row r="11264" spans="2:16">
      <c r="B11264" s="93"/>
      <c r="C11264" s="93"/>
      <c r="D11264" s="93"/>
      <c r="F11264" s="93"/>
      <c r="H11264" s="93"/>
      <c r="J11264" s="93"/>
      <c r="L11264" s="93"/>
      <c r="N11264" s="93"/>
      <c r="P11264" s="93"/>
    </row>
    <row r="11265" spans="2:16">
      <c r="B11265" s="93"/>
      <c r="C11265" s="93"/>
      <c r="D11265" s="93"/>
      <c r="F11265" s="93"/>
      <c r="H11265" s="93"/>
      <c r="J11265" s="93"/>
      <c r="L11265" s="93"/>
      <c r="N11265" s="93"/>
      <c r="P11265" s="93"/>
    </row>
    <row r="11266" spans="2:16">
      <c r="B11266" s="93"/>
      <c r="C11266" s="93"/>
      <c r="D11266" s="93"/>
      <c r="F11266" s="93"/>
      <c r="H11266" s="93"/>
      <c r="J11266" s="93"/>
      <c r="L11266" s="93"/>
      <c r="N11266" s="93"/>
      <c r="P11266" s="93"/>
    </row>
    <row r="11267" spans="2:16">
      <c r="B11267" s="93"/>
      <c r="C11267" s="93"/>
      <c r="D11267" s="93"/>
      <c r="F11267" s="93"/>
      <c r="H11267" s="93"/>
      <c r="J11267" s="93"/>
      <c r="L11267" s="93"/>
      <c r="N11267" s="93"/>
      <c r="P11267" s="93"/>
    </row>
    <row r="11268" spans="2:16">
      <c r="B11268" s="93"/>
      <c r="C11268" s="93"/>
      <c r="D11268" s="93"/>
      <c r="F11268" s="93"/>
      <c r="H11268" s="93"/>
      <c r="J11268" s="93"/>
      <c r="L11268" s="93"/>
      <c r="N11268" s="93"/>
      <c r="P11268" s="93"/>
    </row>
    <row r="11269" spans="2:16">
      <c r="B11269" s="93"/>
      <c r="C11269" s="93"/>
      <c r="D11269" s="93"/>
      <c r="F11269" s="93"/>
      <c r="H11269" s="93"/>
      <c r="J11269" s="93"/>
      <c r="L11269" s="93"/>
      <c r="N11269" s="93"/>
      <c r="P11269" s="93"/>
    </row>
    <row r="11270" spans="2:16">
      <c r="B11270" s="93"/>
      <c r="C11270" s="93"/>
      <c r="D11270" s="93"/>
      <c r="F11270" s="93"/>
      <c r="H11270" s="93"/>
      <c r="J11270" s="93"/>
      <c r="L11270" s="93"/>
      <c r="N11270" s="93"/>
      <c r="P11270" s="93"/>
    </row>
    <row r="11271" spans="2:16">
      <c r="B11271" s="93"/>
      <c r="C11271" s="93"/>
      <c r="D11271" s="93"/>
      <c r="F11271" s="93"/>
      <c r="H11271" s="93"/>
      <c r="J11271" s="93"/>
      <c r="L11271" s="93"/>
      <c r="N11271" s="93"/>
      <c r="P11271" s="93"/>
    </row>
    <row r="11272" spans="2:16">
      <c r="B11272" s="93"/>
      <c r="C11272" s="93"/>
      <c r="D11272" s="93"/>
      <c r="F11272" s="93"/>
      <c r="H11272" s="93"/>
      <c r="J11272" s="93"/>
      <c r="L11272" s="93"/>
      <c r="N11272" s="93"/>
      <c r="P11272" s="93"/>
    </row>
    <row r="11273" spans="2:16">
      <c r="B11273" s="93"/>
      <c r="C11273" s="93"/>
      <c r="D11273" s="93"/>
      <c r="F11273" s="93"/>
      <c r="H11273" s="93"/>
      <c r="J11273" s="93"/>
      <c r="L11273" s="93"/>
      <c r="N11273" s="93"/>
      <c r="P11273" s="93"/>
    </row>
    <row r="11274" spans="2:16">
      <c r="B11274" s="93"/>
      <c r="C11274" s="93"/>
      <c r="D11274" s="93"/>
      <c r="F11274" s="93"/>
      <c r="H11274" s="93"/>
      <c r="J11274" s="93"/>
      <c r="L11274" s="93"/>
      <c r="N11274" s="93"/>
      <c r="P11274" s="93"/>
    </row>
    <row r="11275" spans="2:16">
      <c r="B11275" s="93"/>
      <c r="C11275" s="93"/>
      <c r="D11275" s="93"/>
      <c r="F11275" s="93"/>
      <c r="H11275" s="93"/>
      <c r="J11275" s="93"/>
      <c r="L11275" s="93"/>
      <c r="N11275" s="93"/>
      <c r="P11275" s="93"/>
    </row>
    <row r="11276" spans="2:16">
      <c r="B11276" s="93"/>
      <c r="C11276" s="93"/>
      <c r="D11276" s="93"/>
      <c r="F11276" s="93"/>
      <c r="H11276" s="93"/>
      <c r="J11276" s="93"/>
      <c r="L11276" s="93"/>
      <c r="N11276" s="93"/>
      <c r="P11276" s="93"/>
    </row>
    <row r="11277" spans="2:16">
      <c r="B11277" s="93"/>
      <c r="C11277" s="93"/>
      <c r="D11277" s="93"/>
      <c r="F11277" s="93"/>
      <c r="H11277" s="93"/>
      <c r="J11277" s="93"/>
      <c r="L11277" s="93"/>
      <c r="N11277" s="93"/>
      <c r="P11277" s="93"/>
    </row>
    <row r="11278" spans="2:16">
      <c r="B11278" s="93"/>
      <c r="C11278" s="93"/>
      <c r="D11278" s="93"/>
      <c r="F11278" s="93"/>
      <c r="H11278" s="93"/>
      <c r="J11278" s="93"/>
      <c r="L11278" s="93"/>
      <c r="N11278" s="93"/>
      <c r="P11278" s="93"/>
    </row>
    <row r="11279" spans="2:16">
      <c r="B11279" s="93"/>
      <c r="C11279" s="93"/>
      <c r="D11279" s="93"/>
      <c r="F11279" s="93"/>
      <c r="H11279" s="93"/>
      <c r="J11279" s="93"/>
      <c r="L11279" s="93"/>
      <c r="N11279" s="93"/>
      <c r="P11279" s="93"/>
    </row>
    <row r="11280" spans="2:16">
      <c r="B11280" s="93"/>
      <c r="C11280" s="93"/>
      <c r="D11280" s="93"/>
      <c r="F11280" s="93"/>
      <c r="H11280" s="93"/>
      <c r="J11280" s="93"/>
      <c r="L11280" s="93"/>
      <c r="N11280" s="93"/>
      <c r="P11280" s="93"/>
    </row>
    <row r="11281" spans="2:16">
      <c r="B11281" s="93"/>
      <c r="C11281" s="93"/>
      <c r="D11281" s="93"/>
      <c r="F11281" s="93"/>
      <c r="H11281" s="93"/>
      <c r="J11281" s="93"/>
      <c r="L11281" s="93"/>
      <c r="N11281" s="93"/>
      <c r="P11281" s="93"/>
    </row>
    <row r="11282" spans="2:16">
      <c r="B11282" s="93"/>
      <c r="C11282" s="93"/>
      <c r="D11282" s="93"/>
      <c r="F11282" s="93"/>
      <c r="H11282" s="93"/>
      <c r="J11282" s="93"/>
      <c r="L11282" s="93"/>
      <c r="N11282" s="93"/>
      <c r="P11282" s="93"/>
    </row>
    <row r="11283" spans="2:16">
      <c r="B11283" s="93"/>
      <c r="C11283" s="93"/>
      <c r="D11283" s="93"/>
      <c r="F11283" s="93"/>
      <c r="H11283" s="93"/>
      <c r="J11283" s="93"/>
      <c r="L11283" s="93"/>
      <c r="N11283" s="93"/>
      <c r="P11283" s="93"/>
    </row>
    <row r="11284" spans="2:16">
      <c r="B11284" s="93"/>
      <c r="C11284" s="93"/>
      <c r="D11284" s="93"/>
      <c r="F11284" s="93"/>
      <c r="H11284" s="93"/>
      <c r="J11284" s="93"/>
      <c r="L11284" s="93"/>
      <c r="N11284" s="93"/>
      <c r="P11284" s="93"/>
    </row>
    <row r="11285" spans="2:16">
      <c r="B11285" s="93"/>
      <c r="C11285" s="93"/>
      <c r="D11285" s="93"/>
      <c r="F11285" s="93"/>
      <c r="H11285" s="93"/>
      <c r="J11285" s="93"/>
      <c r="L11285" s="93"/>
      <c r="N11285" s="93"/>
      <c r="P11285" s="93"/>
    </row>
    <row r="11286" spans="2:16">
      <c r="B11286" s="93"/>
      <c r="C11286" s="93"/>
      <c r="D11286" s="93"/>
      <c r="F11286" s="93"/>
      <c r="H11286" s="93"/>
      <c r="J11286" s="93"/>
      <c r="L11286" s="93"/>
      <c r="N11286" s="93"/>
      <c r="P11286" s="93"/>
    </row>
    <row r="11287" spans="2:16">
      <c r="B11287" s="93"/>
      <c r="C11287" s="93"/>
      <c r="D11287" s="93"/>
      <c r="F11287" s="93"/>
      <c r="H11287" s="93"/>
      <c r="J11287" s="93"/>
      <c r="L11287" s="93"/>
      <c r="N11287" s="93"/>
      <c r="P11287" s="93"/>
    </row>
    <row r="11288" spans="2:16">
      <c r="B11288" s="93"/>
      <c r="C11288" s="93"/>
      <c r="D11288" s="93"/>
      <c r="F11288" s="93"/>
      <c r="H11288" s="93"/>
      <c r="J11288" s="93"/>
      <c r="L11288" s="93"/>
      <c r="N11288" s="93"/>
      <c r="P11288" s="93"/>
    </row>
    <row r="11289" spans="2:16">
      <c r="B11289" s="93"/>
      <c r="C11289" s="93"/>
      <c r="D11289" s="93"/>
      <c r="F11289" s="93"/>
      <c r="H11289" s="93"/>
      <c r="J11289" s="93"/>
      <c r="L11289" s="93"/>
      <c r="N11289" s="93"/>
      <c r="P11289" s="93"/>
    </row>
    <row r="11290" spans="2:16">
      <c r="B11290" s="93"/>
      <c r="C11290" s="93"/>
      <c r="D11290" s="93"/>
      <c r="F11290" s="93"/>
      <c r="H11290" s="93"/>
      <c r="J11290" s="93"/>
      <c r="L11290" s="93"/>
      <c r="N11290" s="93"/>
      <c r="P11290" s="93"/>
    </row>
    <row r="11291" spans="2:16">
      <c r="B11291" s="93"/>
      <c r="C11291" s="93"/>
      <c r="D11291" s="93"/>
      <c r="F11291" s="93"/>
      <c r="H11291" s="93"/>
      <c r="J11291" s="93"/>
      <c r="L11291" s="93"/>
      <c r="N11291" s="93"/>
      <c r="P11291" s="93"/>
    </row>
    <row r="11292" spans="2:16">
      <c r="B11292" s="93"/>
      <c r="C11292" s="93"/>
      <c r="D11292" s="93"/>
      <c r="F11292" s="93"/>
      <c r="H11292" s="93"/>
      <c r="J11292" s="93"/>
      <c r="L11292" s="93"/>
      <c r="N11292" s="93"/>
      <c r="P11292" s="93"/>
    </row>
    <row r="11293" spans="2:16">
      <c r="B11293" s="93"/>
      <c r="C11293" s="93"/>
      <c r="D11293" s="93"/>
      <c r="F11293" s="93"/>
      <c r="H11293" s="93"/>
      <c r="J11293" s="93"/>
      <c r="L11293" s="93"/>
      <c r="N11293" s="93"/>
      <c r="P11293" s="93"/>
    </row>
    <row r="11294" spans="2:16">
      <c r="B11294" s="93"/>
      <c r="C11294" s="93"/>
      <c r="D11294" s="93"/>
      <c r="F11294" s="93"/>
      <c r="H11294" s="93"/>
      <c r="J11294" s="93"/>
      <c r="L11294" s="93"/>
      <c r="N11294" s="93"/>
      <c r="P11294" s="93"/>
    </row>
    <row r="11295" spans="2:16">
      <c r="B11295" s="93"/>
      <c r="C11295" s="93"/>
      <c r="D11295" s="93"/>
      <c r="F11295" s="93"/>
      <c r="H11295" s="93"/>
      <c r="J11295" s="93"/>
      <c r="L11295" s="93"/>
      <c r="N11295" s="93"/>
      <c r="P11295" s="93"/>
    </row>
    <row r="11296" spans="2:16">
      <c r="B11296" s="93"/>
      <c r="C11296" s="93"/>
      <c r="D11296" s="93"/>
      <c r="F11296" s="93"/>
      <c r="H11296" s="93"/>
      <c r="J11296" s="93"/>
      <c r="L11296" s="93"/>
      <c r="N11296" s="93"/>
      <c r="P11296" s="93"/>
    </row>
    <row r="11297" spans="2:16">
      <c r="B11297" s="93"/>
      <c r="C11297" s="93"/>
      <c r="D11297" s="93"/>
      <c r="F11297" s="93"/>
      <c r="H11297" s="93"/>
      <c r="J11297" s="93"/>
      <c r="L11297" s="93"/>
      <c r="N11297" s="93"/>
      <c r="P11297" s="93"/>
    </row>
    <row r="11298" spans="2:16">
      <c r="B11298" s="93"/>
      <c r="C11298" s="93"/>
      <c r="D11298" s="93"/>
      <c r="F11298" s="93"/>
      <c r="H11298" s="93"/>
      <c r="J11298" s="93"/>
      <c r="L11298" s="93"/>
      <c r="N11298" s="93"/>
      <c r="P11298" s="93"/>
    </row>
    <row r="11299" spans="2:16">
      <c r="B11299" s="93"/>
      <c r="C11299" s="93"/>
      <c r="D11299" s="93"/>
      <c r="F11299" s="93"/>
      <c r="H11299" s="93"/>
      <c r="J11299" s="93"/>
      <c r="L11299" s="93"/>
      <c r="N11299" s="93"/>
      <c r="P11299" s="93"/>
    </row>
    <row r="11300" spans="2:16">
      <c r="B11300" s="93"/>
      <c r="C11300" s="93"/>
      <c r="D11300" s="93"/>
      <c r="F11300" s="93"/>
      <c r="H11300" s="93"/>
      <c r="J11300" s="93"/>
      <c r="L11300" s="93"/>
      <c r="N11300" s="93"/>
      <c r="P11300" s="93"/>
    </row>
    <row r="11301" spans="2:16">
      <c r="B11301" s="93"/>
      <c r="C11301" s="93"/>
      <c r="D11301" s="93"/>
      <c r="F11301" s="93"/>
      <c r="H11301" s="93"/>
      <c r="J11301" s="93"/>
      <c r="L11301" s="93"/>
      <c r="N11301" s="93"/>
      <c r="P11301" s="93"/>
    </row>
    <row r="11302" spans="2:16">
      <c r="B11302" s="93"/>
      <c r="C11302" s="93"/>
      <c r="D11302" s="93"/>
      <c r="F11302" s="93"/>
      <c r="H11302" s="93"/>
      <c r="J11302" s="93"/>
      <c r="L11302" s="93"/>
      <c r="N11302" s="93"/>
      <c r="P11302" s="93"/>
    </row>
    <row r="11303" spans="2:16">
      <c r="B11303" s="93"/>
      <c r="C11303" s="93"/>
      <c r="D11303" s="93"/>
      <c r="F11303" s="93"/>
      <c r="H11303" s="93"/>
      <c r="J11303" s="93"/>
      <c r="L11303" s="93"/>
      <c r="N11303" s="93"/>
      <c r="P11303" s="93"/>
    </row>
    <row r="11304" spans="2:16">
      <c r="B11304" s="93"/>
      <c r="C11304" s="93"/>
      <c r="D11304" s="93"/>
      <c r="F11304" s="93"/>
      <c r="H11304" s="93"/>
      <c r="J11304" s="93"/>
      <c r="L11304" s="93"/>
      <c r="N11304" s="93"/>
      <c r="P11304" s="93"/>
    </row>
    <row r="11305" spans="2:16">
      <c r="B11305" s="93"/>
      <c r="C11305" s="93"/>
      <c r="D11305" s="93"/>
      <c r="F11305" s="93"/>
      <c r="H11305" s="93"/>
      <c r="J11305" s="93"/>
      <c r="L11305" s="93"/>
      <c r="N11305" s="93"/>
      <c r="P11305" s="93"/>
    </row>
    <row r="11306" spans="2:16">
      <c r="B11306" s="93"/>
      <c r="C11306" s="93"/>
      <c r="D11306" s="93"/>
      <c r="F11306" s="93"/>
      <c r="H11306" s="93"/>
      <c r="J11306" s="93"/>
      <c r="L11306" s="93"/>
      <c r="N11306" s="93"/>
      <c r="P11306" s="93"/>
    </row>
    <row r="11307" spans="2:16">
      <c r="B11307" s="93"/>
      <c r="C11307" s="93"/>
      <c r="D11307" s="93"/>
      <c r="F11307" s="93"/>
      <c r="H11307" s="93"/>
      <c r="J11307" s="93"/>
      <c r="L11307" s="93"/>
      <c r="N11307" s="93"/>
      <c r="P11307" s="93"/>
    </row>
    <row r="11308" spans="2:16">
      <c r="B11308" s="93"/>
      <c r="C11308" s="93"/>
      <c r="D11308" s="93"/>
      <c r="F11308" s="93"/>
      <c r="H11308" s="93"/>
      <c r="J11308" s="93"/>
      <c r="L11308" s="93"/>
      <c r="N11308" s="93"/>
      <c r="P11308" s="93"/>
    </row>
    <row r="11309" spans="2:16">
      <c r="B11309" s="93"/>
      <c r="C11309" s="93"/>
      <c r="D11309" s="93"/>
      <c r="F11309" s="93"/>
      <c r="H11309" s="93"/>
      <c r="J11309" s="93"/>
      <c r="L11309" s="93"/>
      <c r="N11309" s="93"/>
      <c r="P11309" s="93"/>
    </row>
    <row r="11310" spans="2:16">
      <c r="B11310" s="93"/>
      <c r="C11310" s="93"/>
      <c r="D11310" s="93"/>
      <c r="F11310" s="93"/>
      <c r="H11310" s="93"/>
      <c r="J11310" s="93"/>
      <c r="L11310" s="93"/>
      <c r="N11310" s="93"/>
      <c r="P11310" s="93"/>
    </row>
    <row r="11311" spans="2:16">
      <c r="B11311" s="93"/>
      <c r="C11311" s="93"/>
      <c r="D11311" s="93"/>
      <c r="F11311" s="93"/>
      <c r="H11311" s="93"/>
      <c r="J11311" s="93"/>
      <c r="L11311" s="93"/>
      <c r="N11311" s="93"/>
      <c r="P11311" s="93"/>
    </row>
    <row r="11312" spans="2:16">
      <c r="B11312" s="93"/>
      <c r="C11312" s="93"/>
      <c r="D11312" s="93"/>
      <c r="F11312" s="93"/>
      <c r="H11312" s="93"/>
      <c r="J11312" s="93"/>
      <c r="L11312" s="93"/>
      <c r="N11312" s="93"/>
      <c r="P11312" s="93"/>
    </row>
    <row r="11313" spans="2:16">
      <c r="B11313" s="93"/>
      <c r="C11313" s="93"/>
      <c r="D11313" s="93"/>
      <c r="F11313" s="93"/>
      <c r="H11313" s="93"/>
      <c r="J11313" s="93"/>
      <c r="L11313" s="93"/>
      <c r="N11313" s="93"/>
      <c r="P11313" s="93"/>
    </row>
    <row r="11314" spans="2:16">
      <c r="B11314" s="93"/>
      <c r="C11314" s="93"/>
      <c r="D11314" s="93"/>
      <c r="F11314" s="93"/>
      <c r="H11314" s="93"/>
      <c r="J11314" s="93"/>
      <c r="L11314" s="93"/>
      <c r="N11314" s="93"/>
      <c r="P11314" s="93"/>
    </row>
    <row r="11315" spans="2:16">
      <c r="B11315" s="93"/>
      <c r="C11315" s="93"/>
      <c r="D11315" s="93"/>
      <c r="F11315" s="93"/>
      <c r="H11315" s="93"/>
      <c r="J11315" s="93"/>
      <c r="L11315" s="93"/>
      <c r="N11315" s="93"/>
      <c r="P11315" s="93"/>
    </row>
    <row r="11316" spans="2:16">
      <c r="B11316" s="93"/>
      <c r="C11316" s="93"/>
      <c r="D11316" s="93"/>
      <c r="F11316" s="93"/>
      <c r="H11316" s="93"/>
      <c r="J11316" s="93"/>
      <c r="L11316" s="93"/>
      <c r="N11316" s="93"/>
      <c r="P11316" s="93"/>
    </row>
    <row r="11317" spans="2:16">
      <c r="B11317" s="93"/>
      <c r="C11317" s="93"/>
      <c r="D11317" s="93"/>
      <c r="F11317" s="93"/>
      <c r="H11317" s="93"/>
      <c r="J11317" s="93"/>
      <c r="L11317" s="93"/>
      <c r="N11317" s="93"/>
      <c r="P11317" s="93"/>
    </row>
    <row r="11318" spans="2:16">
      <c r="B11318" s="93"/>
      <c r="C11318" s="93"/>
      <c r="D11318" s="93"/>
      <c r="F11318" s="93"/>
      <c r="H11318" s="93"/>
      <c r="J11318" s="93"/>
      <c r="L11318" s="93"/>
      <c r="N11318" s="93"/>
      <c r="P11318" s="93"/>
    </row>
    <row r="11319" spans="2:16">
      <c r="B11319" s="93"/>
      <c r="C11319" s="93"/>
      <c r="D11319" s="93"/>
      <c r="F11319" s="93"/>
      <c r="H11319" s="93"/>
      <c r="J11319" s="93"/>
      <c r="L11319" s="93"/>
      <c r="N11319" s="93"/>
      <c r="P11319" s="93"/>
    </row>
    <row r="11320" spans="2:16">
      <c r="B11320" s="93"/>
      <c r="C11320" s="93"/>
      <c r="D11320" s="93"/>
      <c r="F11320" s="93"/>
      <c r="H11320" s="93"/>
      <c r="J11320" s="93"/>
      <c r="L11320" s="93"/>
      <c r="N11320" s="93"/>
      <c r="P11320" s="93"/>
    </row>
    <row r="11321" spans="2:16">
      <c r="B11321" s="93"/>
      <c r="C11321" s="93"/>
      <c r="D11321" s="93"/>
      <c r="F11321" s="93"/>
      <c r="H11321" s="93"/>
      <c r="J11321" s="93"/>
      <c r="L11321" s="93"/>
      <c r="N11321" s="93"/>
      <c r="P11321" s="93"/>
    </row>
    <row r="11322" spans="2:16">
      <c r="B11322" s="93"/>
      <c r="C11322" s="93"/>
      <c r="D11322" s="93"/>
      <c r="F11322" s="93"/>
      <c r="H11322" s="93"/>
      <c r="J11322" s="93"/>
      <c r="L11322" s="93"/>
      <c r="N11322" s="93"/>
      <c r="P11322" s="93"/>
    </row>
    <row r="11323" spans="2:16">
      <c r="B11323" s="93"/>
      <c r="C11323" s="93"/>
      <c r="D11323" s="93"/>
      <c r="F11323" s="93"/>
      <c r="H11323" s="93"/>
      <c r="J11323" s="93"/>
      <c r="L11323" s="93"/>
      <c r="N11323" s="93"/>
      <c r="P11323" s="93"/>
    </row>
    <row r="11324" spans="2:16">
      <c r="B11324" s="93"/>
      <c r="C11324" s="93"/>
      <c r="D11324" s="93"/>
      <c r="F11324" s="93"/>
      <c r="H11324" s="93"/>
      <c r="J11324" s="93"/>
      <c r="L11324" s="93"/>
      <c r="N11324" s="93"/>
      <c r="P11324" s="93"/>
    </row>
    <row r="11325" spans="2:16">
      <c r="B11325" s="93"/>
      <c r="C11325" s="93"/>
      <c r="D11325" s="93"/>
      <c r="F11325" s="93"/>
      <c r="H11325" s="93"/>
      <c r="J11325" s="93"/>
      <c r="L11325" s="93"/>
      <c r="N11325" s="93"/>
      <c r="P11325" s="93"/>
    </row>
    <row r="11326" spans="2:16">
      <c r="B11326" s="93"/>
      <c r="C11326" s="93"/>
      <c r="D11326" s="93"/>
      <c r="F11326" s="93"/>
      <c r="H11326" s="93"/>
      <c r="J11326" s="93"/>
      <c r="L11326" s="93"/>
      <c r="N11326" s="93"/>
      <c r="P11326" s="93"/>
    </row>
    <row r="11327" spans="2:16">
      <c r="B11327" s="93"/>
      <c r="C11327" s="93"/>
      <c r="D11327" s="93"/>
      <c r="F11327" s="93"/>
      <c r="H11327" s="93"/>
      <c r="J11327" s="93"/>
      <c r="L11327" s="93"/>
      <c r="N11327" s="93"/>
      <c r="P11327" s="93"/>
    </row>
    <row r="11328" spans="2:16">
      <c r="B11328" s="93"/>
      <c r="C11328" s="93"/>
      <c r="D11328" s="93"/>
      <c r="F11328" s="93"/>
      <c r="H11328" s="93"/>
      <c r="J11328" s="93"/>
      <c r="L11328" s="93"/>
      <c r="N11328" s="93"/>
      <c r="P11328" s="93"/>
    </row>
    <row r="11329" spans="2:16">
      <c r="B11329" s="93"/>
      <c r="C11329" s="93"/>
      <c r="D11329" s="93"/>
      <c r="F11329" s="93"/>
      <c r="H11329" s="93"/>
      <c r="J11329" s="93"/>
      <c r="L11329" s="93"/>
      <c r="N11329" s="93"/>
      <c r="P11329" s="93"/>
    </row>
    <row r="11330" spans="2:16">
      <c r="B11330" s="93"/>
      <c r="C11330" s="93"/>
      <c r="D11330" s="93"/>
      <c r="F11330" s="93"/>
      <c r="H11330" s="93"/>
      <c r="J11330" s="93"/>
      <c r="L11330" s="93"/>
      <c r="N11330" s="93"/>
      <c r="P11330" s="93"/>
    </row>
    <row r="11331" spans="2:16">
      <c r="B11331" s="93"/>
      <c r="C11331" s="93"/>
      <c r="D11331" s="93"/>
      <c r="F11331" s="93"/>
      <c r="H11331" s="93"/>
      <c r="J11331" s="93"/>
      <c r="L11331" s="93"/>
      <c r="N11331" s="93"/>
      <c r="P11331" s="93"/>
    </row>
    <row r="11332" spans="2:16">
      <c r="B11332" s="93"/>
      <c r="C11332" s="93"/>
      <c r="D11332" s="93"/>
      <c r="F11332" s="93"/>
      <c r="H11332" s="93"/>
      <c r="J11332" s="93"/>
      <c r="L11332" s="93"/>
      <c r="N11332" s="93"/>
      <c r="P11332" s="93"/>
    </row>
    <row r="11333" spans="2:16">
      <c r="B11333" s="93"/>
      <c r="C11333" s="93"/>
      <c r="D11333" s="93"/>
      <c r="F11333" s="93"/>
      <c r="H11333" s="93"/>
      <c r="J11333" s="93"/>
      <c r="L11333" s="93"/>
      <c r="N11333" s="93"/>
      <c r="P11333" s="93"/>
    </row>
    <row r="11334" spans="2:16">
      <c r="B11334" s="93"/>
      <c r="C11334" s="93"/>
      <c r="D11334" s="93"/>
      <c r="F11334" s="93"/>
      <c r="H11334" s="93"/>
      <c r="J11334" s="93"/>
      <c r="L11334" s="93"/>
      <c r="N11334" s="93"/>
      <c r="P11334" s="93"/>
    </row>
    <row r="11335" spans="2:16">
      <c r="B11335" s="93"/>
      <c r="C11335" s="93"/>
      <c r="D11335" s="93"/>
      <c r="F11335" s="93"/>
      <c r="H11335" s="93"/>
      <c r="J11335" s="93"/>
      <c r="L11335" s="93"/>
      <c r="N11335" s="93"/>
      <c r="P11335" s="93"/>
    </row>
    <row r="11336" spans="2:16">
      <c r="B11336" s="93"/>
      <c r="C11336" s="93"/>
      <c r="D11336" s="93"/>
      <c r="F11336" s="93"/>
      <c r="H11336" s="93"/>
      <c r="J11336" s="93"/>
      <c r="L11336" s="93"/>
      <c r="N11336" s="93"/>
      <c r="P11336" s="93"/>
    </row>
    <row r="11337" spans="2:16">
      <c r="B11337" s="93"/>
      <c r="C11337" s="93"/>
      <c r="D11337" s="93"/>
      <c r="F11337" s="93"/>
      <c r="H11337" s="93"/>
      <c r="J11337" s="93"/>
      <c r="L11337" s="93"/>
      <c r="N11337" s="93"/>
      <c r="P11337" s="93"/>
    </row>
    <row r="11338" spans="2:16">
      <c r="B11338" s="93"/>
      <c r="C11338" s="93"/>
      <c r="D11338" s="93"/>
      <c r="F11338" s="93"/>
      <c r="H11338" s="93"/>
      <c r="J11338" s="93"/>
      <c r="L11338" s="93"/>
      <c r="N11338" s="93"/>
      <c r="P11338" s="93"/>
    </row>
    <row r="11339" spans="2:16">
      <c r="B11339" s="93"/>
      <c r="C11339" s="93"/>
      <c r="D11339" s="93"/>
      <c r="F11339" s="93"/>
      <c r="H11339" s="93"/>
      <c r="J11339" s="93"/>
      <c r="L11339" s="93"/>
      <c r="N11339" s="93"/>
      <c r="P11339" s="93"/>
    </row>
    <row r="11340" spans="2:16">
      <c r="B11340" s="93"/>
      <c r="C11340" s="93"/>
      <c r="D11340" s="93"/>
      <c r="F11340" s="93"/>
      <c r="H11340" s="93"/>
      <c r="J11340" s="93"/>
      <c r="L11340" s="93"/>
      <c r="N11340" s="93"/>
      <c r="P11340" s="93"/>
    </row>
    <row r="11341" spans="2:16">
      <c r="B11341" s="93"/>
      <c r="C11341" s="93"/>
      <c r="D11341" s="93"/>
      <c r="F11341" s="93"/>
      <c r="H11341" s="93"/>
      <c r="J11341" s="93"/>
      <c r="L11341" s="93"/>
      <c r="N11341" s="93"/>
      <c r="P11341" s="93"/>
    </row>
    <row r="11342" spans="2:16">
      <c r="B11342" s="93"/>
      <c r="C11342" s="93"/>
      <c r="D11342" s="93"/>
      <c r="F11342" s="93"/>
      <c r="H11342" s="93"/>
      <c r="J11342" s="93"/>
      <c r="L11342" s="93"/>
      <c r="N11342" s="93"/>
      <c r="P11342" s="93"/>
    </row>
    <row r="11343" spans="2:16">
      <c r="B11343" s="93"/>
      <c r="C11343" s="93"/>
      <c r="D11343" s="93"/>
      <c r="F11343" s="93"/>
      <c r="H11343" s="93"/>
      <c r="J11343" s="93"/>
      <c r="L11343" s="93"/>
      <c r="N11343" s="93"/>
      <c r="P11343" s="93"/>
    </row>
    <row r="11344" spans="2:16">
      <c r="B11344" s="93"/>
      <c r="C11344" s="93"/>
      <c r="D11344" s="93"/>
      <c r="F11344" s="93"/>
      <c r="H11344" s="93"/>
      <c r="J11344" s="93"/>
      <c r="L11344" s="93"/>
      <c r="N11344" s="93"/>
      <c r="P11344" s="93"/>
    </row>
    <row r="11345" spans="2:16">
      <c r="B11345" s="93"/>
      <c r="C11345" s="93"/>
      <c r="D11345" s="93"/>
      <c r="F11345" s="93"/>
      <c r="H11345" s="93"/>
      <c r="J11345" s="93"/>
      <c r="L11345" s="93"/>
      <c r="N11345" s="93"/>
      <c r="P11345" s="93"/>
    </row>
    <row r="11346" spans="2:16">
      <c r="B11346" s="93"/>
      <c r="C11346" s="93"/>
      <c r="D11346" s="93"/>
      <c r="F11346" s="93"/>
      <c r="H11346" s="93"/>
      <c r="J11346" s="93"/>
      <c r="L11346" s="93"/>
      <c r="N11346" s="93"/>
      <c r="P11346" s="93"/>
    </row>
    <row r="11347" spans="2:16">
      <c r="B11347" s="93"/>
      <c r="C11347" s="93"/>
      <c r="D11347" s="93"/>
      <c r="F11347" s="93"/>
      <c r="H11347" s="93"/>
      <c r="J11347" s="93"/>
      <c r="L11347" s="93"/>
      <c r="N11347" s="93"/>
      <c r="P11347" s="93"/>
    </row>
    <row r="11348" spans="2:16">
      <c r="B11348" s="93"/>
      <c r="C11348" s="93"/>
      <c r="D11348" s="93"/>
      <c r="F11348" s="93"/>
      <c r="H11348" s="93"/>
      <c r="J11348" s="93"/>
      <c r="L11348" s="93"/>
      <c r="N11348" s="93"/>
      <c r="P11348" s="93"/>
    </row>
    <row r="11349" spans="2:16">
      <c r="B11349" s="93"/>
      <c r="C11349" s="93"/>
      <c r="D11349" s="93"/>
      <c r="F11349" s="93"/>
      <c r="H11349" s="93"/>
      <c r="J11349" s="93"/>
      <c r="L11349" s="93"/>
      <c r="N11349" s="93"/>
      <c r="P11349" s="93"/>
    </row>
    <row r="11350" spans="2:16">
      <c r="B11350" s="93"/>
      <c r="C11350" s="93"/>
      <c r="D11350" s="93"/>
      <c r="F11350" s="93"/>
      <c r="H11350" s="93"/>
      <c r="J11350" s="93"/>
      <c r="L11350" s="93"/>
      <c r="N11350" s="93"/>
      <c r="P11350" s="93"/>
    </row>
    <row r="11351" spans="2:16">
      <c r="B11351" s="93"/>
      <c r="C11351" s="93"/>
      <c r="D11351" s="93"/>
      <c r="F11351" s="93"/>
      <c r="H11351" s="93"/>
      <c r="J11351" s="93"/>
      <c r="L11351" s="93"/>
      <c r="N11351" s="93"/>
      <c r="P11351" s="93"/>
    </row>
    <row r="11352" spans="2:16">
      <c r="B11352" s="93"/>
      <c r="C11352" s="93"/>
      <c r="D11352" s="93"/>
      <c r="F11352" s="93"/>
      <c r="H11352" s="93"/>
      <c r="J11352" s="93"/>
      <c r="L11352" s="93"/>
      <c r="N11352" s="93"/>
      <c r="P11352" s="93"/>
    </row>
    <row r="11353" spans="2:16">
      <c r="B11353" s="93"/>
      <c r="C11353" s="93"/>
      <c r="D11353" s="93"/>
      <c r="F11353" s="93"/>
      <c r="H11353" s="93"/>
      <c r="J11353" s="93"/>
      <c r="L11353" s="93"/>
      <c r="N11353" s="93"/>
      <c r="P11353" s="93"/>
    </row>
    <row r="11354" spans="2:16">
      <c r="B11354" s="93"/>
      <c r="C11354" s="93"/>
      <c r="D11354" s="93"/>
      <c r="F11354" s="93"/>
      <c r="H11354" s="93"/>
      <c r="J11354" s="93"/>
      <c r="L11354" s="93"/>
      <c r="N11354" s="93"/>
      <c r="P11354" s="93"/>
    </row>
    <row r="11355" spans="2:16">
      <c r="B11355" s="93"/>
      <c r="C11355" s="93"/>
      <c r="D11355" s="93"/>
      <c r="F11355" s="93"/>
      <c r="H11355" s="93"/>
      <c r="J11355" s="93"/>
      <c r="L11355" s="93"/>
      <c r="N11355" s="93"/>
      <c r="P11355" s="93"/>
    </row>
    <row r="11356" spans="2:16">
      <c r="B11356" s="93"/>
      <c r="C11356" s="93"/>
      <c r="D11356" s="93"/>
      <c r="F11356" s="93"/>
      <c r="H11356" s="93"/>
      <c r="J11356" s="93"/>
      <c r="L11356" s="93"/>
      <c r="N11356" s="93"/>
      <c r="P11356" s="93"/>
    </row>
    <row r="11357" spans="2:16">
      <c r="B11357" s="93"/>
      <c r="C11357" s="93"/>
      <c r="D11357" s="93"/>
      <c r="F11357" s="93"/>
      <c r="H11357" s="93"/>
      <c r="J11357" s="93"/>
      <c r="L11357" s="93"/>
      <c r="N11357" s="93"/>
      <c r="P11357" s="93"/>
    </row>
    <row r="11358" spans="2:16">
      <c r="B11358" s="93"/>
      <c r="C11358" s="93"/>
      <c r="D11358" s="93"/>
      <c r="F11358" s="93"/>
      <c r="H11358" s="93"/>
      <c r="J11358" s="93"/>
      <c r="L11358" s="93"/>
      <c r="N11358" s="93"/>
      <c r="P11358" s="93"/>
    </row>
    <row r="11359" spans="2:16">
      <c r="B11359" s="93"/>
      <c r="C11359" s="93"/>
      <c r="D11359" s="93"/>
      <c r="F11359" s="93"/>
      <c r="H11359" s="93"/>
      <c r="J11359" s="93"/>
      <c r="L11359" s="93"/>
      <c r="N11359" s="93"/>
      <c r="P11359" s="93"/>
    </row>
    <row r="11360" spans="2:16">
      <c r="B11360" s="93"/>
      <c r="C11360" s="93"/>
      <c r="D11360" s="93"/>
      <c r="F11360" s="93"/>
      <c r="H11360" s="93"/>
      <c r="J11360" s="93"/>
      <c r="L11360" s="93"/>
      <c r="N11360" s="93"/>
      <c r="P11360" s="93"/>
    </row>
    <row r="11361" spans="2:16">
      <c r="B11361" s="93"/>
      <c r="C11361" s="93"/>
      <c r="D11361" s="93"/>
      <c r="F11361" s="93"/>
      <c r="H11361" s="93"/>
      <c r="J11361" s="93"/>
      <c r="L11361" s="93"/>
      <c r="N11361" s="93"/>
      <c r="P11361" s="93"/>
    </row>
    <row r="11362" spans="2:16">
      <c r="B11362" s="93"/>
      <c r="C11362" s="93"/>
      <c r="D11362" s="93"/>
      <c r="F11362" s="93"/>
      <c r="H11362" s="93"/>
      <c r="J11362" s="93"/>
      <c r="L11362" s="93"/>
      <c r="N11362" s="93"/>
      <c r="P11362" s="93"/>
    </row>
    <row r="11363" spans="2:16">
      <c r="B11363" s="93"/>
      <c r="C11363" s="93"/>
      <c r="D11363" s="93"/>
      <c r="F11363" s="93"/>
      <c r="H11363" s="93"/>
      <c r="J11363" s="93"/>
      <c r="L11363" s="93"/>
      <c r="N11363" s="93"/>
      <c r="P11363" s="93"/>
    </row>
    <row r="11364" spans="2:16">
      <c r="B11364" s="93"/>
      <c r="C11364" s="93"/>
      <c r="D11364" s="93"/>
      <c r="F11364" s="93"/>
      <c r="H11364" s="93"/>
      <c r="J11364" s="93"/>
      <c r="L11364" s="93"/>
      <c r="N11364" s="93"/>
      <c r="P11364" s="93"/>
    </row>
    <row r="11365" spans="2:16">
      <c r="B11365" s="93"/>
      <c r="C11365" s="93"/>
      <c r="D11365" s="93"/>
      <c r="F11365" s="93"/>
      <c r="H11365" s="93"/>
      <c r="J11365" s="93"/>
      <c r="L11365" s="93"/>
      <c r="N11365" s="93"/>
      <c r="P11365" s="93"/>
    </row>
    <row r="11366" spans="2:16">
      <c r="B11366" s="93"/>
      <c r="C11366" s="93"/>
      <c r="D11366" s="93"/>
      <c r="F11366" s="93"/>
      <c r="H11366" s="93"/>
      <c r="J11366" s="93"/>
      <c r="L11366" s="93"/>
      <c r="N11366" s="93"/>
      <c r="P11366" s="93"/>
    </row>
    <row r="11367" spans="2:16">
      <c r="B11367" s="93"/>
      <c r="C11367" s="93"/>
      <c r="D11367" s="93"/>
      <c r="F11367" s="93"/>
      <c r="H11367" s="93"/>
      <c r="J11367" s="93"/>
      <c r="L11367" s="93"/>
      <c r="N11367" s="93"/>
      <c r="P11367" s="93"/>
    </row>
    <row r="11368" spans="2:16">
      <c r="B11368" s="93"/>
      <c r="C11368" s="93"/>
      <c r="D11368" s="93"/>
      <c r="F11368" s="93"/>
      <c r="H11368" s="93"/>
      <c r="J11368" s="93"/>
      <c r="L11368" s="93"/>
      <c r="N11368" s="93"/>
      <c r="P11368" s="93"/>
    </row>
    <row r="11369" spans="2:16">
      <c r="B11369" s="93"/>
      <c r="C11369" s="93"/>
      <c r="D11369" s="93"/>
      <c r="F11369" s="93"/>
      <c r="H11369" s="93"/>
      <c r="J11369" s="93"/>
      <c r="L11369" s="93"/>
      <c r="N11369" s="93"/>
      <c r="P11369" s="93"/>
    </row>
    <row r="11370" spans="2:16">
      <c r="B11370" s="93"/>
      <c r="C11370" s="93"/>
      <c r="D11370" s="93"/>
      <c r="F11370" s="93"/>
      <c r="H11370" s="93"/>
      <c r="J11370" s="93"/>
      <c r="L11370" s="93"/>
      <c r="N11370" s="93"/>
      <c r="P11370" s="93"/>
    </row>
    <row r="11371" spans="2:16">
      <c r="B11371" s="93"/>
      <c r="C11371" s="93"/>
      <c r="D11371" s="93"/>
      <c r="F11371" s="93"/>
      <c r="H11371" s="93"/>
      <c r="J11371" s="93"/>
      <c r="L11371" s="93"/>
      <c r="N11371" s="93"/>
      <c r="P11371" s="93"/>
    </row>
    <row r="11372" spans="2:16">
      <c r="B11372" s="93"/>
      <c r="C11372" s="93"/>
      <c r="D11372" s="93"/>
      <c r="F11372" s="93"/>
      <c r="H11372" s="93"/>
      <c r="J11372" s="93"/>
      <c r="L11372" s="93"/>
      <c r="N11372" s="93"/>
      <c r="P11372" s="93"/>
    </row>
    <row r="11373" spans="2:16">
      <c r="B11373" s="93"/>
      <c r="C11373" s="93"/>
      <c r="D11373" s="93"/>
      <c r="F11373" s="93"/>
      <c r="H11373" s="93"/>
      <c r="J11373" s="93"/>
      <c r="L11373" s="93"/>
      <c r="N11373" s="93"/>
      <c r="P11373" s="93"/>
    </row>
    <row r="11374" spans="2:16">
      <c r="B11374" s="93"/>
      <c r="C11374" s="93"/>
      <c r="D11374" s="93"/>
      <c r="F11374" s="93"/>
      <c r="H11374" s="93"/>
      <c r="J11374" s="93"/>
      <c r="L11374" s="93"/>
      <c r="N11374" s="93"/>
      <c r="P11374" s="93"/>
    </row>
    <row r="11375" spans="2:16">
      <c r="B11375" s="93"/>
      <c r="C11375" s="93"/>
      <c r="D11375" s="93"/>
      <c r="F11375" s="93"/>
      <c r="H11375" s="93"/>
      <c r="J11375" s="93"/>
      <c r="L11375" s="93"/>
      <c r="N11375" s="93"/>
      <c r="P11375" s="93"/>
    </row>
    <row r="11376" spans="2:16">
      <c r="B11376" s="93"/>
      <c r="C11376" s="93"/>
      <c r="D11376" s="93"/>
      <c r="F11376" s="93"/>
      <c r="H11376" s="93"/>
      <c r="J11376" s="93"/>
      <c r="L11376" s="93"/>
      <c r="N11376" s="93"/>
      <c r="P11376" s="93"/>
    </row>
    <row r="11377" spans="2:16">
      <c r="B11377" s="93"/>
      <c r="C11377" s="93"/>
      <c r="D11377" s="93"/>
      <c r="F11377" s="93"/>
      <c r="H11377" s="93"/>
      <c r="J11377" s="93"/>
      <c r="L11377" s="93"/>
      <c r="N11377" s="93"/>
      <c r="P11377" s="93"/>
    </row>
    <row r="11378" spans="2:16">
      <c r="B11378" s="93"/>
      <c r="C11378" s="93"/>
      <c r="D11378" s="93"/>
      <c r="F11378" s="93"/>
      <c r="H11378" s="93"/>
      <c r="J11378" s="93"/>
      <c r="L11378" s="93"/>
      <c r="N11378" s="93"/>
      <c r="P11378" s="93"/>
    </row>
    <row r="11379" spans="2:16">
      <c r="B11379" s="93"/>
      <c r="C11379" s="93"/>
      <c r="D11379" s="93"/>
      <c r="F11379" s="93"/>
      <c r="H11379" s="93"/>
      <c r="J11379" s="93"/>
      <c r="L11379" s="93"/>
      <c r="N11379" s="93"/>
      <c r="P11379" s="93"/>
    </row>
    <row r="11380" spans="2:16">
      <c r="B11380" s="93"/>
      <c r="C11380" s="93"/>
      <c r="D11380" s="93"/>
      <c r="F11380" s="93"/>
      <c r="H11380" s="93"/>
      <c r="J11380" s="93"/>
      <c r="L11380" s="93"/>
      <c r="N11380" s="93"/>
      <c r="P11380" s="93"/>
    </row>
    <row r="11381" spans="2:16">
      <c r="B11381" s="93"/>
      <c r="C11381" s="93"/>
      <c r="D11381" s="93"/>
      <c r="F11381" s="93"/>
      <c r="H11381" s="93"/>
      <c r="J11381" s="93"/>
      <c r="L11381" s="93"/>
      <c r="N11381" s="93"/>
      <c r="P11381" s="93"/>
    </row>
    <row r="11382" spans="2:16">
      <c r="B11382" s="93"/>
      <c r="C11382" s="93"/>
      <c r="D11382" s="93"/>
      <c r="F11382" s="93"/>
      <c r="H11382" s="93"/>
      <c r="J11382" s="93"/>
      <c r="L11382" s="93"/>
      <c r="N11382" s="93"/>
      <c r="P11382" s="93"/>
    </row>
    <row r="11383" spans="2:16">
      <c r="B11383" s="93"/>
      <c r="C11383" s="93"/>
      <c r="D11383" s="93"/>
      <c r="F11383" s="93"/>
      <c r="H11383" s="93"/>
      <c r="J11383" s="93"/>
      <c r="L11383" s="93"/>
      <c r="N11383" s="93"/>
      <c r="P11383" s="93"/>
    </row>
    <row r="11384" spans="2:16">
      <c r="B11384" s="93"/>
      <c r="C11384" s="93"/>
      <c r="D11384" s="93"/>
      <c r="F11384" s="93"/>
      <c r="H11384" s="93"/>
      <c r="J11384" s="93"/>
      <c r="L11384" s="93"/>
      <c r="N11384" s="93"/>
      <c r="P11384" s="93"/>
    </row>
    <row r="11385" spans="2:16">
      <c r="B11385" s="93"/>
      <c r="C11385" s="93"/>
      <c r="D11385" s="93"/>
      <c r="F11385" s="93"/>
      <c r="H11385" s="93"/>
      <c r="J11385" s="93"/>
      <c r="L11385" s="93"/>
      <c r="N11385" s="93"/>
      <c r="P11385" s="93"/>
    </row>
    <row r="11386" spans="2:16">
      <c r="B11386" s="93"/>
      <c r="C11386" s="93"/>
      <c r="D11386" s="93"/>
      <c r="F11386" s="93"/>
      <c r="H11386" s="93"/>
      <c r="J11386" s="93"/>
      <c r="L11386" s="93"/>
      <c r="N11386" s="93"/>
      <c r="P11386" s="93"/>
    </row>
    <row r="11387" spans="2:16">
      <c r="B11387" s="93"/>
      <c r="C11387" s="93"/>
      <c r="D11387" s="93"/>
      <c r="F11387" s="93"/>
      <c r="H11387" s="93"/>
      <c r="J11387" s="93"/>
      <c r="L11387" s="93"/>
      <c r="N11387" s="93"/>
      <c r="P11387" s="93"/>
    </row>
    <row r="11388" spans="2:16">
      <c r="B11388" s="93"/>
      <c r="C11388" s="93"/>
      <c r="D11388" s="93"/>
      <c r="F11388" s="93"/>
      <c r="H11388" s="93"/>
      <c r="J11388" s="93"/>
      <c r="L11388" s="93"/>
      <c r="N11388" s="93"/>
      <c r="P11388" s="93"/>
    </row>
    <row r="11389" spans="2:16">
      <c r="B11389" s="93"/>
      <c r="C11389" s="93"/>
      <c r="D11389" s="93"/>
      <c r="F11389" s="93"/>
      <c r="H11389" s="93"/>
      <c r="J11389" s="93"/>
      <c r="L11389" s="93"/>
      <c r="N11389" s="93"/>
      <c r="P11389" s="93"/>
    </row>
    <row r="11390" spans="2:16">
      <c r="B11390" s="93"/>
      <c r="C11390" s="93"/>
      <c r="D11390" s="93"/>
      <c r="F11390" s="93"/>
      <c r="H11390" s="93"/>
      <c r="J11390" s="93"/>
      <c r="L11390" s="93"/>
      <c r="N11390" s="93"/>
      <c r="P11390" s="93"/>
    </row>
    <row r="11391" spans="2:16">
      <c r="B11391" s="93"/>
      <c r="C11391" s="93"/>
      <c r="D11391" s="93"/>
      <c r="F11391" s="93"/>
      <c r="H11391" s="93"/>
      <c r="J11391" s="93"/>
      <c r="L11391" s="93"/>
      <c r="N11391" s="93"/>
      <c r="P11391" s="93"/>
    </row>
    <row r="11392" spans="2:16">
      <c r="B11392" s="93"/>
      <c r="C11392" s="93"/>
      <c r="D11392" s="93"/>
      <c r="F11392" s="93"/>
      <c r="H11392" s="93"/>
      <c r="J11392" s="93"/>
      <c r="L11392" s="93"/>
      <c r="N11392" s="93"/>
      <c r="P11392" s="93"/>
    </row>
    <row r="11393" spans="2:16">
      <c r="B11393" s="93"/>
      <c r="C11393" s="93"/>
      <c r="D11393" s="93"/>
      <c r="F11393" s="93"/>
      <c r="H11393" s="93"/>
      <c r="J11393" s="93"/>
      <c r="L11393" s="93"/>
      <c r="N11393" s="93"/>
      <c r="P11393" s="93"/>
    </row>
    <row r="11394" spans="2:16">
      <c r="B11394" s="93"/>
      <c r="C11394" s="93"/>
      <c r="D11394" s="93"/>
      <c r="F11394" s="93"/>
      <c r="H11394" s="93"/>
      <c r="J11394" s="93"/>
      <c r="L11394" s="93"/>
      <c r="N11394" s="93"/>
      <c r="P11394" s="93"/>
    </row>
    <row r="11395" spans="2:16">
      <c r="B11395" s="93"/>
      <c r="C11395" s="93"/>
      <c r="D11395" s="93"/>
      <c r="F11395" s="93"/>
      <c r="H11395" s="93"/>
      <c r="J11395" s="93"/>
      <c r="L11395" s="93"/>
      <c r="N11395" s="93"/>
      <c r="P11395" s="93"/>
    </row>
    <row r="11396" spans="2:16">
      <c r="B11396" s="93"/>
      <c r="C11396" s="93"/>
      <c r="D11396" s="93"/>
      <c r="F11396" s="93"/>
      <c r="H11396" s="93"/>
      <c r="J11396" s="93"/>
      <c r="L11396" s="93"/>
      <c r="N11396" s="93"/>
      <c r="P11396" s="93"/>
    </row>
    <row r="11397" spans="2:16">
      <c r="B11397" s="93"/>
      <c r="C11397" s="93"/>
      <c r="D11397" s="93"/>
      <c r="F11397" s="93"/>
      <c r="H11397" s="93"/>
      <c r="J11397" s="93"/>
      <c r="L11397" s="93"/>
      <c r="N11397" s="93"/>
      <c r="P11397" s="93"/>
    </row>
    <row r="11398" spans="2:16">
      <c r="B11398" s="93"/>
      <c r="C11398" s="93"/>
      <c r="D11398" s="93"/>
      <c r="F11398" s="93"/>
      <c r="H11398" s="93"/>
      <c r="J11398" s="93"/>
      <c r="L11398" s="93"/>
      <c r="N11398" s="93"/>
      <c r="P11398" s="93"/>
    </row>
    <row r="11399" spans="2:16">
      <c r="B11399" s="93"/>
      <c r="C11399" s="93"/>
      <c r="D11399" s="93"/>
      <c r="F11399" s="93"/>
      <c r="H11399" s="93"/>
      <c r="J11399" s="93"/>
      <c r="L11399" s="93"/>
      <c r="N11399" s="93"/>
      <c r="P11399" s="93"/>
    </row>
    <row r="11400" spans="2:16">
      <c r="B11400" s="93"/>
      <c r="C11400" s="93"/>
      <c r="D11400" s="93"/>
      <c r="F11400" s="93"/>
      <c r="H11400" s="93"/>
      <c r="J11400" s="93"/>
      <c r="L11400" s="93"/>
      <c r="N11400" s="93"/>
      <c r="P11400" s="93"/>
    </row>
    <row r="11401" spans="2:16">
      <c r="B11401" s="93"/>
      <c r="C11401" s="93"/>
      <c r="D11401" s="93"/>
      <c r="F11401" s="93"/>
      <c r="H11401" s="93"/>
      <c r="J11401" s="93"/>
      <c r="L11401" s="93"/>
      <c r="N11401" s="93"/>
      <c r="P11401" s="93"/>
    </row>
    <row r="11402" spans="2:16">
      <c r="B11402" s="93"/>
      <c r="C11402" s="93"/>
      <c r="D11402" s="93"/>
      <c r="F11402" s="93"/>
      <c r="H11402" s="93"/>
      <c r="J11402" s="93"/>
      <c r="L11402" s="93"/>
      <c r="N11402" s="93"/>
      <c r="P11402" s="93"/>
    </row>
    <row r="11403" spans="2:16">
      <c r="B11403" s="93"/>
      <c r="C11403" s="93"/>
      <c r="D11403" s="93"/>
      <c r="F11403" s="93"/>
      <c r="H11403" s="93"/>
      <c r="J11403" s="93"/>
      <c r="L11403" s="93"/>
      <c r="N11403" s="93"/>
      <c r="P11403" s="93"/>
    </row>
    <row r="11404" spans="2:16">
      <c r="B11404" s="93"/>
      <c r="C11404" s="93"/>
      <c r="D11404" s="93"/>
      <c r="F11404" s="93"/>
      <c r="H11404" s="93"/>
      <c r="J11404" s="93"/>
      <c r="L11404" s="93"/>
      <c r="N11404" s="93"/>
      <c r="P11404" s="93"/>
    </row>
    <row r="11405" spans="2:16">
      <c r="B11405" s="93"/>
      <c r="C11405" s="93"/>
      <c r="D11405" s="93"/>
      <c r="F11405" s="93"/>
      <c r="H11405" s="93"/>
      <c r="J11405" s="93"/>
      <c r="L11405" s="93"/>
      <c r="N11405" s="93"/>
      <c r="P11405" s="93"/>
    </row>
    <row r="11406" spans="2:16">
      <c r="B11406" s="93"/>
      <c r="C11406" s="93"/>
      <c r="D11406" s="93"/>
      <c r="F11406" s="93"/>
      <c r="H11406" s="93"/>
      <c r="J11406" s="93"/>
      <c r="L11406" s="93"/>
      <c r="N11406" s="93"/>
      <c r="P11406" s="93"/>
    </row>
    <row r="11407" spans="2:16">
      <c r="B11407" s="93"/>
      <c r="C11407" s="93"/>
      <c r="D11407" s="93"/>
      <c r="F11407" s="93"/>
      <c r="H11407" s="93"/>
      <c r="J11407" s="93"/>
      <c r="L11407" s="93"/>
      <c r="N11407" s="93"/>
      <c r="P11407" s="93"/>
    </row>
    <row r="11408" spans="2:16">
      <c r="B11408" s="93"/>
      <c r="C11408" s="93"/>
      <c r="D11408" s="93"/>
      <c r="F11408" s="93"/>
      <c r="H11408" s="93"/>
      <c r="J11408" s="93"/>
      <c r="L11408" s="93"/>
      <c r="N11408" s="93"/>
      <c r="P11408" s="93"/>
    </row>
    <row r="11409" spans="2:16">
      <c r="B11409" s="93"/>
      <c r="C11409" s="93"/>
      <c r="D11409" s="93"/>
      <c r="F11409" s="93"/>
      <c r="H11409" s="93"/>
      <c r="J11409" s="93"/>
      <c r="L11409" s="93"/>
      <c r="N11409" s="93"/>
      <c r="P11409" s="93"/>
    </row>
    <row r="11410" spans="2:16">
      <c r="B11410" s="93"/>
      <c r="C11410" s="93"/>
      <c r="D11410" s="93"/>
      <c r="F11410" s="93"/>
      <c r="H11410" s="93"/>
      <c r="J11410" s="93"/>
      <c r="L11410" s="93"/>
      <c r="N11410" s="93"/>
      <c r="P11410" s="93"/>
    </row>
    <row r="11411" spans="2:16">
      <c r="B11411" s="93"/>
      <c r="C11411" s="93"/>
      <c r="D11411" s="93"/>
      <c r="F11411" s="93"/>
      <c r="H11411" s="93"/>
      <c r="J11411" s="93"/>
      <c r="L11411" s="93"/>
      <c r="N11411" s="93"/>
      <c r="P11411" s="93"/>
    </row>
    <row r="11412" spans="2:16">
      <c r="B11412" s="93"/>
      <c r="C11412" s="93"/>
      <c r="D11412" s="93"/>
      <c r="F11412" s="93"/>
      <c r="H11412" s="93"/>
      <c r="J11412" s="93"/>
      <c r="L11412" s="93"/>
      <c r="N11412" s="93"/>
      <c r="P11412" s="93"/>
    </row>
    <row r="11413" spans="2:16">
      <c r="B11413" s="93"/>
      <c r="C11413" s="93"/>
      <c r="D11413" s="93"/>
      <c r="F11413" s="93"/>
      <c r="H11413" s="93"/>
      <c r="J11413" s="93"/>
      <c r="L11413" s="93"/>
      <c r="N11413" s="93"/>
      <c r="P11413" s="93"/>
    </row>
    <row r="11414" spans="2:16">
      <c r="B11414" s="93"/>
      <c r="C11414" s="93"/>
      <c r="D11414" s="93"/>
      <c r="F11414" s="93"/>
      <c r="H11414" s="93"/>
      <c r="J11414" s="93"/>
      <c r="L11414" s="93"/>
      <c r="N11414" s="93"/>
      <c r="P11414" s="93"/>
    </row>
    <row r="11415" spans="2:16">
      <c r="B11415" s="93"/>
      <c r="C11415" s="93"/>
      <c r="D11415" s="93"/>
      <c r="F11415" s="93"/>
      <c r="H11415" s="93"/>
      <c r="J11415" s="93"/>
      <c r="L11415" s="93"/>
      <c r="N11415" s="93"/>
      <c r="P11415" s="93"/>
    </row>
    <row r="11416" spans="2:16">
      <c r="B11416" s="93"/>
      <c r="C11416" s="93"/>
      <c r="D11416" s="93"/>
      <c r="F11416" s="93"/>
      <c r="H11416" s="93"/>
      <c r="J11416" s="93"/>
      <c r="L11416" s="93"/>
      <c r="N11416" s="93"/>
      <c r="P11416" s="93"/>
    </row>
    <row r="11417" spans="2:16">
      <c r="B11417" s="93"/>
      <c r="C11417" s="93"/>
      <c r="D11417" s="93"/>
      <c r="F11417" s="93"/>
      <c r="H11417" s="93"/>
      <c r="J11417" s="93"/>
      <c r="L11417" s="93"/>
      <c r="N11417" s="93"/>
      <c r="P11417" s="93"/>
    </row>
    <row r="11418" spans="2:16">
      <c r="B11418" s="93"/>
      <c r="C11418" s="93"/>
      <c r="D11418" s="93"/>
      <c r="F11418" s="93"/>
      <c r="H11418" s="93"/>
      <c r="J11418" s="93"/>
      <c r="L11418" s="93"/>
      <c r="N11418" s="93"/>
      <c r="P11418" s="93"/>
    </row>
    <row r="11419" spans="2:16">
      <c r="B11419" s="93"/>
      <c r="C11419" s="93"/>
      <c r="D11419" s="93"/>
      <c r="F11419" s="93"/>
      <c r="H11419" s="93"/>
      <c r="J11419" s="93"/>
      <c r="L11419" s="93"/>
      <c r="N11419" s="93"/>
      <c r="P11419" s="93"/>
    </row>
    <row r="11420" spans="2:16">
      <c r="B11420" s="93"/>
      <c r="C11420" s="93"/>
      <c r="D11420" s="93"/>
      <c r="F11420" s="93"/>
      <c r="H11420" s="93"/>
      <c r="J11420" s="93"/>
      <c r="L11420" s="93"/>
      <c r="N11420" s="93"/>
      <c r="P11420" s="93"/>
    </row>
    <row r="11421" spans="2:16">
      <c r="B11421" s="93"/>
      <c r="C11421" s="93"/>
      <c r="D11421" s="93"/>
      <c r="F11421" s="93"/>
      <c r="H11421" s="93"/>
      <c r="J11421" s="93"/>
      <c r="L11421" s="93"/>
      <c r="N11421" s="93"/>
      <c r="P11421" s="93"/>
    </row>
    <row r="11422" spans="2:16">
      <c r="B11422" s="93"/>
      <c r="C11422" s="93"/>
      <c r="D11422" s="93"/>
      <c r="F11422" s="93"/>
      <c r="H11422" s="93"/>
      <c r="J11422" s="93"/>
      <c r="L11422" s="93"/>
      <c r="N11422" s="93"/>
      <c r="P11422" s="93"/>
    </row>
    <row r="11423" spans="2:16">
      <c r="B11423" s="93"/>
      <c r="C11423" s="93"/>
      <c r="D11423" s="93"/>
      <c r="F11423" s="93"/>
      <c r="H11423" s="93"/>
      <c r="J11423" s="93"/>
      <c r="L11423" s="93"/>
      <c r="N11423" s="93"/>
      <c r="P11423" s="93"/>
    </row>
    <row r="11424" spans="2:16">
      <c r="B11424" s="93"/>
      <c r="C11424" s="93"/>
      <c r="D11424" s="93"/>
      <c r="F11424" s="93"/>
      <c r="H11424" s="93"/>
      <c r="J11424" s="93"/>
      <c r="L11424" s="93"/>
      <c r="N11424" s="93"/>
      <c r="P11424" s="93"/>
    </row>
    <row r="11425" spans="2:16">
      <c r="B11425" s="93"/>
      <c r="C11425" s="93"/>
      <c r="D11425" s="93"/>
      <c r="F11425" s="93"/>
      <c r="H11425" s="93"/>
      <c r="J11425" s="93"/>
      <c r="L11425" s="93"/>
      <c r="N11425" s="93"/>
      <c r="P11425" s="93"/>
    </row>
    <row r="11426" spans="2:16">
      <c r="B11426" s="93"/>
      <c r="C11426" s="93"/>
      <c r="D11426" s="93"/>
      <c r="F11426" s="93"/>
      <c r="H11426" s="93"/>
      <c r="J11426" s="93"/>
      <c r="L11426" s="93"/>
      <c r="N11426" s="93"/>
      <c r="P11426" s="93"/>
    </row>
    <row r="11427" spans="2:16">
      <c r="B11427" s="93"/>
      <c r="C11427" s="93"/>
      <c r="D11427" s="93"/>
      <c r="F11427" s="93"/>
      <c r="H11427" s="93"/>
      <c r="J11427" s="93"/>
      <c r="L11427" s="93"/>
      <c r="N11427" s="93"/>
      <c r="P11427" s="93"/>
    </row>
    <row r="11428" spans="2:16">
      <c r="B11428" s="93"/>
      <c r="C11428" s="93"/>
      <c r="D11428" s="93"/>
      <c r="F11428" s="93"/>
      <c r="H11428" s="93"/>
      <c r="J11428" s="93"/>
      <c r="L11428" s="93"/>
      <c r="N11428" s="93"/>
      <c r="P11428" s="93"/>
    </row>
    <row r="11429" spans="2:16">
      <c r="B11429" s="93"/>
      <c r="C11429" s="93"/>
      <c r="D11429" s="93"/>
      <c r="F11429" s="93"/>
      <c r="H11429" s="93"/>
      <c r="J11429" s="93"/>
      <c r="L11429" s="93"/>
      <c r="N11429" s="93"/>
      <c r="P11429" s="93"/>
    </row>
    <row r="11430" spans="2:16">
      <c r="B11430" s="93"/>
      <c r="C11430" s="93"/>
      <c r="D11430" s="93"/>
      <c r="F11430" s="93"/>
      <c r="H11430" s="93"/>
      <c r="J11430" s="93"/>
      <c r="L11430" s="93"/>
      <c r="N11430" s="93"/>
      <c r="P11430" s="93"/>
    </row>
    <row r="11431" spans="2:16">
      <c r="B11431" s="93"/>
      <c r="C11431" s="93"/>
      <c r="D11431" s="93"/>
      <c r="F11431" s="93"/>
      <c r="H11431" s="93"/>
      <c r="J11431" s="93"/>
      <c r="L11431" s="93"/>
      <c r="N11431" s="93"/>
      <c r="P11431" s="93"/>
    </row>
    <row r="11432" spans="2:16">
      <c r="B11432" s="93"/>
      <c r="C11432" s="93"/>
      <c r="D11432" s="93"/>
      <c r="F11432" s="93"/>
      <c r="H11432" s="93"/>
      <c r="J11432" s="93"/>
      <c r="L11432" s="93"/>
      <c r="N11432" s="93"/>
      <c r="P11432" s="93"/>
    </row>
    <row r="11433" spans="2:16">
      <c r="B11433" s="93"/>
      <c r="C11433" s="93"/>
      <c r="D11433" s="93"/>
      <c r="F11433" s="93"/>
      <c r="H11433" s="93"/>
      <c r="J11433" s="93"/>
      <c r="L11433" s="93"/>
      <c r="N11433" s="93"/>
      <c r="P11433" s="93"/>
    </row>
    <row r="11434" spans="2:16">
      <c r="B11434" s="93"/>
      <c r="C11434" s="93"/>
      <c r="D11434" s="93"/>
      <c r="F11434" s="93"/>
      <c r="H11434" s="93"/>
      <c r="J11434" s="93"/>
      <c r="L11434" s="93"/>
      <c r="N11434" s="93"/>
      <c r="P11434" s="93"/>
    </row>
    <row r="11435" spans="2:16">
      <c r="B11435" s="93"/>
      <c r="C11435" s="93"/>
      <c r="D11435" s="93"/>
      <c r="F11435" s="93"/>
      <c r="H11435" s="93"/>
      <c r="J11435" s="93"/>
      <c r="L11435" s="93"/>
      <c r="N11435" s="93"/>
      <c r="P11435" s="93"/>
    </row>
    <row r="11436" spans="2:16">
      <c r="B11436" s="93"/>
      <c r="C11436" s="93"/>
      <c r="D11436" s="93"/>
      <c r="F11436" s="93"/>
      <c r="H11436" s="93"/>
      <c r="J11436" s="93"/>
      <c r="L11436" s="93"/>
      <c r="N11436" s="93"/>
      <c r="P11436" s="93"/>
    </row>
    <row r="11437" spans="2:16">
      <c r="B11437" s="93"/>
      <c r="C11437" s="93"/>
      <c r="D11437" s="93"/>
      <c r="F11437" s="93"/>
      <c r="H11437" s="93"/>
      <c r="J11437" s="93"/>
      <c r="L11437" s="93"/>
      <c r="N11437" s="93"/>
      <c r="P11437" s="93"/>
    </row>
    <row r="11438" spans="2:16">
      <c r="B11438" s="93"/>
      <c r="C11438" s="93"/>
      <c r="D11438" s="93"/>
      <c r="F11438" s="93"/>
      <c r="H11438" s="93"/>
      <c r="J11438" s="93"/>
      <c r="L11438" s="93"/>
      <c r="N11438" s="93"/>
      <c r="P11438" s="93"/>
    </row>
    <row r="11439" spans="2:16">
      <c r="B11439" s="93"/>
      <c r="C11439" s="93"/>
      <c r="D11439" s="93"/>
      <c r="F11439" s="93"/>
      <c r="H11439" s="93"/>
      <c r="J11439" s="93"/>
      <c r="L11439" s="93"/>
      <c r="N11439" s="93"/>
      <c r="P11439" s="93"/>
    </row>
    <row r="11440" spans="2:16">
      <c r="B11440" s="93"/>
      <c r="C11440" s="93"/>
      <c r="D11440" s="93"/>
      <c r="F11440" s="93"/>
      <c r="H11440" s="93"/>
      <c r="J11440" s="93"/>
      <c r="L11440" s="93"/>
      <c r="N11440" s="93"/>
      <c r="P11440" s="93"/>
    </row>
    <row r="11441" spans="2:16">
      <c r="B11441" s="93"/>
      <c r="C11441" s="93"/>
      <c r="D11441" s="93"/>
      <c r="F11441" s="93"/>
      <c r="H11441" s="93"/>
      <c r="J11441" s="93"/>
      <c r="L11441" s="93"/>
      <c r="N11441" s="93"/>
      <c r="P11441" s="93"/>
    </row>
    <row r="11442" spans="2:16">
      <c r="B11442" s="93"/>
      <c r="C11442" s="93"/>
      <c r="D11442" s="93"/>
      <c r="F11442" s="93"/>
      <c r="H11442" s="93"/>
      <c r="J11442" s="93"/>
      <c r="L11442" s="93"/>
      <c r="N11442" s="93"/>
      <c r="P11442" s="93"/>
    </row>
    <row r="11443" spans="2:16">
      <c r="B11443" s="93"/>
      <c r="C11443" s="93"/>
      <c r="D11443" s="93"/>
      <c r="F11443" s="93"/>
      <c r="H11443" s="93"/>
      <c r="J11443" s="93"/>
      <c r="L11443" s="93"/>
      <c r="N11443" s="93"/>
      <c r="P11443" s="93"/>
    </row>
    <row r="11444" spans="2:16">
      <c r="B11444" s="93"/>
      <c r="C11444" s="93"/>
      <c r="D11444" s="93"/>
      <c r="F11444" s="93"/>
      <c r="H11444" s="93"/>
      <c r="J11444" s="93"/>
      <c r="L11444" s="93"/>
      <c r="N11444" s="93"/>
      <c r="P11444" s="93"/>
    </row>
    <row r="11445" spans="2:16">
      <c r="B11445" s="93"/>
      <c r="C11445" s="93"/>
      <c r="D11445" s="93"/>
      <c r="F11445" s="93"/>
      <c r="H11445" s="93"/>
      <c r="J11445" s="93"/>
      <c r="L11445" s="93"/>
      <c r="N11445" s="93"/>
      <c r="P11445" s="93"/>
    </row>
    <row r="11446" spans="2:16">
      <c r="B11446" s="93"/>
      <c r="C11446" s="93"/>
      <c r="D11446" s="93"/>
      <c r="F11446" s="93"/>
      <c r="H11446" s="93"/>
      <c r="J11446" s="93"/>
      <c r="L11446" s="93"/>
      <c r="N11446" s="93"/>
      <c r="P11446" s="93"/>
    </row>
    <row r="11447" spans="2:16">
      <c r="B11447" s="93"/>
      <c r="C11447" s="93"/>
      <c r="D11447" s="93"/>
      <c r="F11447" s="93"/>
      <c r="H11447" s="93"/>
      <c r="J11447" s="93"/>
      <c r="L11447" s="93"/>
      <c r="N11447" s="93"/>
      <c r="P11447" s="93"/>
    </row>
    <row r="11448" spans="2:16">
      <c r="B11448" s="93"/>
      <c r="C11448" s="93"/>
      <c r="D11448" s="93"/>
      <c r="F11448" s="93"/>
      <c r="H11448" s="93"/>
      <c r="J11448" s="93"/>
      <c r="L11448" s="93"/>
      <c r="N11448" s="93"/>
      <c r="P11448" s="93"/>
    </row>
    <row r="11449" spans="2:16">
      <c r="B11449" s="93"/>
      <c r="C11449" s="93"/>
      <c r="D11449" s="93"/>
      <c r="F11449" s="93"/>
      <c r="H11449" s="93"/>
      <c r="J11449" s="93"/>
      <c r="L11449" s="93"/>
      <c r="N11449" s="93"/>
      <c r="P11449" s="93"/>
    </row>
    <row r="11450" spans="2:16">
      <c r="B11450" s="93"/>
      <c r="C11450" s="93"/>
      <c r="D11450" s="93"/>
      <c r="F11450" s="93"/>
      <c r="H11450" s="93"/>
      <c r="J11450" s="93"/>
      <c r="L11450" s="93"/>
      <c r="N11450" s="93"/>
      <c r="P11450" s="93"/>
    </row>
    <row r="11451" spans="2:16">
      <c r="B11451" s="93"/>
      <c r="C11451" s="93"/>
      <c r="D11451" s="93"/>
      <c r="F11451" s="93"/>
      <c r="H11451" s="93"/>
      <c r="J11451" s="93"/>
      <c r="L11451" s="93"/>
      <c r="N11451" s="93"/>
      <c r="P11451" s="93"/>
    </row>
    <row r="11452" spans="2:16">
      <c r="B11452" s="93"/>
      <c r="C11452" s="93"/>
      <c r="D11452" s="93"/>
      <c r="F11452" s="93"/>
      <c r="H11452" s="93"/>
      <c r="J11452" s="93"/>
      <c r="L11452" s="93"/>
      <c r="N11452" s="93"/>
      <c r="P11452" s="93"/>
    </row>
    <row r="11453" spans="2:16">
      <c r="B11453" s="93"/>
      <c r="C11453" s="93"/>
      <c r="D11453" s="93"/>
      <c r="F11453" s="93"/>
      <c r="H11453" s="93"/>
      <c r="J11453" s="93"/>
      <c r="L11453" s="93"/>
      <c r="N11453" s="93"/>
      <c r="P11453" s="93"/>
    </row>
    <row r="11454" spans="2:16">
      <c r="B11454" s="93"/>
      <c r="C11454" s="93"/>
      <c r="D11454" s="93"/>
      <c r="F11454" s="93"/>
      <c r="H11454" s="93"/>
      <c r="J11454" s="93"/>
      <c r="L11454" s="93"/>
      <c r="N11454" s="93"/>
      <c r="P11454" s="93"/>
    </row>
    <row r="11455" spans="2:16">
      <c r="B11455" s="93"/>
      <c r="C11455" s="93"/>
      <c r="D11455" s="93"/>
      <c r="F11455" s="93"/>
      <c r="H11455" s="93"/>
      <c r="J11455" s="93"/>
      <c r="L11455" s="93"/>
      <c r="N11455" s="93"/>
      <c r="P11455" s="93"/>
    </row>
    <row r="11456" spans="2:16">
      <c r="B11456" s="93"/>
      <c r="C11456" s="93"/>
      <c r="D11456" s="93"/>
      <c r="F11456" s="93"/>
      <c r="H11456" s="93"/>
      <c r="J11456" s="93"/>
      <c r="L11456" s="93"/>
      <c r="N11456" s="93"/>
      <c r="P11456" s="93"/>
    </row>
    <row r="11457" spans="2:16">
      <c r="B11457" s="93"/>
      <c r="C11457" s="93"/>
      <c r="D11457" s="93"/>
      <c r="F11457" s="93"/>
      <c r="H11457" s="93"/>
      <c r="J11457" s="93"/>
      <c r="L11457" s="93"/>
      <c r="N11457" s="93"/>
      <c r="P11457" s="93"/>
    </row>
    <row r="11458" spans="2:16">
      <c r="B11458" s="93"/>
      <c r="C11458" s="93"/>
      <c r="D11458" s="93"/>
      <c r="F11458" s="93"/>
      <c r="H11458" s="93"/>
      <c r="J11458" s="93"/>
      <c r="L11458" s="93"/>
      <c r="N11458" s="93"/>
      <c r="P11458" s="93"/>
    </row>
    <row r="11459" spans="2:16">
      <c r="B11459" s="93"/>
      <c r="C11459" s="93"/>
      <c r="D11459" s="93"/>
      <c r="F11459" s="93"/>
      <c r="H11459" s="93"/>
      <c r="J11459" s="93"/>
      <c r="L11459" s="93"/>
      <c r="N11459" s="93"/>
      <c r="P11459" s="93"/>
    </row>
    <row r="11460" spans="2:16">
      <c r="B11460" s="93"/>
      <c r="C11460" s="93"/>
      <c r="D11460" s="93"/>
      <c r="F11460" s="93"/>
      <c r="H11460" s="93"/>
      <c r="J11460" s="93"/>
      <c r="L11460" s="93"/>
      <c r="N11460" s="93"/>
      <c r="P11460" s="93"/>
    </row>
    <row r="11461" spans="2:16">
      <c r="B11461" s="93"/>
      <c r="C11461" s="93"/>
      <c r="D11461" s="93"/>
      <c r="F11461" s="93"/>
      <c r="H11461" s="93"/>
      <c r="J11461" s="93"/>
      <c r="L11461" s="93"/>
      <c r="N11461" s="93"/>
      <c r="P11461" s="93"/>
    </row>
    <row r="11462" spans="2:16">
      <c r="B11462" s="93"/>
      <c r="C11462" s="93"/>
      <c r="D11462" s="93"/>
      <c r="F11462" s="93"/>
      <c r="H11462" s="93"/>
      <c r="J11462" s="93"/>
      <c r="L11462" s="93"/>
      <c r="N11462" s="93"/>
      <c r="P11462" s="93"/>
    </row>
    <row r="11463" spans="2:16">
      <c r="B11463" s="93"/>
      <c r="C11463" s="93"/>
      <c r="D11463" s="93"/>
      <c r="F11463" s="93"/>
      <c r="H11463" s="93"/>
      <c r="J11463" s="93"/>
      <c r="L11463" s="93"/>
      <c r="N11463" s="93"/>
      <c r="P11463" s="93"/>
    </row>
    <row r="11464" spans="2:16">
      <c r="B11464" s="93"/>
      <c r="C11464" s="93"/>
      <c r="D11464" s="93"/>
      <c r="F11464" s="93"/>
      <c r="H11464" s="93"/>
      <c r="J11464" s="93"/>
      <c r="L11464" s="93"/>
      <c r="N11464" s="93"/>
      <c r="P11464" s="93"/>
    </row>
    <row r="11465" spans="2:16">
      <c r="B11465" s="93"/>
      <c r="C11465" s="93"/>
      <c r="D11465" s="93"/>
      <c r="F11465" s="93"/>
      <c r="H11465" s="93"/>
      <c r="J11465" s="93"/>
      <c r="L11465" s="93"/>
      <c r="N11465" s="93"/>
      <c r="P11465" s="93"/>
    </row>
    <row r="11466" spans="2:16">
      <c r="B11466" s="93"/>
      <c r="C11466" s="93"/>
      <c r="D11466" s="93"/>
      <c r="F11466" s="93"/>
      <c r="H11466" s="93"/>
      <c r="J11466" s="93"/>
      <c r="L11466" s="93"/>
      <c r="N11466" s="93"/>
      <c r="P11466" s="93"/>
    </row>
    <row r="11467" spans="2:16">
      <c r="B11467" s="93"/>
      <c r="C11467" s="93"/>
      <c r="D11467" s="93"/>
      <c r="F11467" s="93"/>
      <c r="H11467" s="93"/>
      <c r="J11467" s="93"/>
      <c r="L11467" s="93"/>
      <c r="N11467" s="93"/>
      <c r="P11467" s="93"/>
    </row>
    <row r="11468" spans="2:16">
      <c r="B11468" s="93"/>
      <c r="C11468" s="93"/>
      <c r="D11468" s="93"/>
      <c r="F11468" s="93"/>
      <c r="H11468" s="93"/>
      <c r="J11468" s="93"/>
      <c r="L11468" s="93"/>
      <c r="N11468" s="93"/>
      <c r="P11468" s="93"/>
    </row>
    <row r="11469" spans="2:16">
      <c r="B11469" s="93"/>
      <c r="C11469" s="93"/>
      <c r="D11469" s="93"/>
      <c r="F11469" s="93"/>
      <c r="H11469" s="93"/>
      <c r="J11469" s="93"/>
      <c r="L11469" s="93"/>
      <c r="N11469" s="93"/>
      <c r="P11469" s="93"/>
    </row>
    <row r="11470" spans="2:16">
      <c r="B11470" s="93"/>
      <c r="C11470" s="93"/>
      <c r="D11470" s="93"/>
      <c r="F11470" s="93"/>
      <c r="H11470" s="93"/>
      <c r="J11470" s="93"/>
      <c r="L11470" s="93"/>
      <c r="N11470" s="93"/>
      <c r="P11470" s="93"/>
    </row>
    <row r="11471" spans="2:16">
      <c r="B11471" s="93"/>
      <c r="C11471" s="93"/>
      <c r="D11471" s="93"/>
      <c r="F11471" s="93"/>
      <c r="H11471" s="93"/>
      <c r="J11471" s="93"/>
      <c r="L11471" s="93"/>
      <c r="N11471" s="93"/>
      <c r="P11471" s="93"/>
    </row>
    <row r="11472" spans="2:16">
      <c r="B11472" s="93"/>
      <c r="C11472" s="93"/>
      <c r="D11472" s="93"/>
      <c r="F11472" s="93"/>
      <c r="H11472" s="93"/>
      <c r="J11472" s="93"/>
      <c r="L11472" s="93"/>
      <c r="N11472" s="93"/>
      <c r="P11472" s="93"/>
    </row>
    <row r="11473" spans="2:16">
      <c r="B11473" s="93"/>
      <c r="C11473" s="93"/>
      <c r="D11473" s="93"/>
      <c r="F11473" s="93"/>
      <c r="H11473" s="93"/>
      <c r="J11473" s="93"/>
      <c r="L11473" s="93"/>
      <c r="N11473" s="93"/>
      <c r="P11473" s="93"/>
    </row>
    <row r="11474" spans="2:16">
      <c r="B11474" s="93"/>
      <c r="C11474" s="93"/>
      <c r="D11474" s="93"/>
      <c r="F11474" s="93"/>
      <c r="H11474" s="93"/>
      <c r="J11474" s="93"/>
      <c r="L11474" s="93"/>
      <c r="N11474" s="93"/>
      <c r="P11474" s="93"/>
    </row>
    <row r="11475" spans="2:16">
      <c r="B11475" s="93"/>
      <c r="C11475" s="93"/>
      <c r="D11475" s="93"/>
      <c r="F11475" s="93"/>
      <c r="H11475" s="93"/>
      <c r="J11475" s="93"/>
      <c r="L11475" s="93"/>
      <c r="N11475" s="93"/>
      <c r="P11475" s="93"/>
    </row>
    <row r="11476" spans="2:16">
      <c r="B11476" s="93"/>
      <c r="C11476" s="93"/>
      <c r="D11476" s="93"/>
      <c r="F11476" s="93"/>
      <c r="H11476" s="93"/>
      <c r="J11476" s="93"/>
      <c r="L11476" s="93"/>
      <c r="N11476" s="93"/>
      <c r="P11476" s="93"/>
    </row>
    <row r="11477" spans="2:16">
      <c r="B11477" s="93"/>
      <c r="C11477" s="93"/>
      <c r="D11477" s="93"/>
      <c r="F11477" s="93"/>
      <c r="H11477" s="93"/>
      <c r="J11477" s="93"/>
      <c r="L11477" s="93"/>
      <c r="N11477" s="93"/>
      <c r="P11477" s="93"/>
    </row>
    <row r="11478" spans="2:16">
      <c r="B11478" s="93"/>
      <c r="C11478" s="93"/>
      <c r="D11478" s="93"/>
      <c r="F11478" s="93"/>
      <c r="H11478" s="93"/>
      <c r="J11478" s="93"/>
      <c r="L11478" s="93"/>
      <c r="N11478" s="93"/>
      <c r="P11478" s="93"/>
    </row>
    <row r="11479" spans="2:16">
      <c r="B11479" s="93"/>
      <c r="C11479" s="93"/>
      <c r="D11479" s="93"/>
      <c r="F11479" s="93"/>
      <c r="H11479" s="93"/>
      <c r="J11479" s="93"/>
      <c r="L11479" s="93"/>
      <c r="N11479" s="93"/>
      <c r="P11479" s="93"/>
    </row>
    <row r="11480" spans="2:16">
      <c r="B11480" s="93"/>
      <c r="C11480" s="93"/>
      <c r="D11480" s="93"/>
      <c r="F11480" s="93"/>
      <c r="H11480" s="93"/>
      <c r="J11480" s="93"/>
      <c r="L11480" s="93"/>
      <c r="N11480" s="93"/>
      <c r="P11480" s="93"/>
    </row>
    <row r="11481" spans="2:16">
      <c r="B11481" s="93"/>
      <c r="C11481" s="93"/>
      <c r="D11481" s="93"/>
      <c r="F11481" s="93"/>
      <c r="H11481" s="93"/>
      <c r="J11481" s="93"/>
      <c r="L11481" s="93"/>
      <c r="N11481" s="93"/>
      <c r="P11481" s="93"/>
    </row>
    <row r="11482" spans="2:16">
      <c r="B11482" s="93"/>
      <c r="C11482" s="93"/>
      <c r="D11482" s="93"/>
      <c r="F11482" s="93"/>
      <c r="H11482" s="93"/>
      <c r="J11482" s="93"/>
      <c r="L11482" s="93"/>
      <c r="N11482" s="93"/>
      <c r="P11482" s="93"/>
    </row>
    <row r="11483" spans="2:16">
      <c r="B11483" s="93"/>
      <c r="C11483" s="93"/>
      <c r="D11483" s="93"/>
      <c r="F11483" s="93"/>
      <c r="H11483" s="93"/>
      <c r="J11483" s="93"/>
      <c r="L11483" s="93"/>
      <c r="N11483" s="93"/>
      <c r="P11483" s="93"/>
    </row>
    <row r="11484" spans="2:16">
      <c r="B11484" s="93"/>
      <c r="C11484" s="93"/>
      <c r="D11484" s="93"/>
      <c r="F11484" s="93"/>
      <c r="H11484" s="93"/>
      <c r="J11484" s="93"/>
      <c r="L11484" s="93"/>
      <c r="N11484" s="93"/>
      <c r="P11484" s="93"/>
    </row>
    <row r="11485" spans="2:16">
      <c r="B11485" s="93"/>
      <c r="C11485" s="93"/>
      <c r="D11485" s="93"/>
      <c r="F11485" s="93"/>
      <c r="H11485" s="93"/>
      <c r="J11485" s="93"/>
      <c r="L11485" s="93"/>
      <c r="N11485" s="93"/>
      <c r="P11485" s="93"/>
    </row>
    <row r="11486" spans="2:16">
      <c r="B11486" s="93"/>
      <c r="C11486" s="93"/>
      <c r="D11486" s="93"/>
      <c r="F11486" s="93"/>
      <c r="H11486" s="93"/>
      <c r="J11486" s="93"/>
      <c r="L11486" s="93"/>
      <c r="N11486" s="93"/>
      <c r="P11486" s="93"/>
    </row>
    <row r="11487" spans="2:16">
      <c r="B11487" s="93"/>
      <c r="C11487" s="93"/>
      <c r="D11487" s="93"/>
      <c r="F11487" s="93"/>
      <c r="H11487" s="93"/>
      <c r="J11487" s="93"/>
      <c r="L11487" s="93"/>
      <c r="N11487" s="93"/>
      <c r="P11487" s="93"/>
    </row>
    <row r="11488" spans="2:16">
      <c r="B11488" s="93"/>
      <c r="C11488" s="93"/>
      <c r="D11488" s="93"/>
      <c r="F11488" s="93"/>
      <c r="H11488" s="93"/>
      <c r="J11488" s="93"/>
      <c r="L11488" s="93"/>
      <c r="N11488" s="93"/>
      <c r="P11488" s="93"/>
    </row>
    <row r="11489" spans="2:16">
      <c r="B11489" s="93"/>
      <c r="C11489" s="93"/>
      <c r="D11489" s="93"/>
      <c r="F11489" s="93"/>
      <c r="H11489" s="93"/>
      <c r="J11489" s="93"/>
      <c r="L11489" s="93"/>
      <c r="N11489" s="93"/>
      <c r="P11489" s="93"/>
    </row>
    <row r="11490" spans="2:16">
      <c r="B11490" s="93"/>
      <c r="C11490" s="93"/>
      <c r="D11490" s="93"/>
      <c r="F11490" s="93"/>
      <c r="H11490" s="93"/>
      <c r="J11490" s="93"/>
      <c r="L11490" s="93"/>
      <c r="N11490" s="93"/>
      <c r="P11490" s="93"/>
    </row>
    <row r="11491" spans="2:16">
      <c r="B11491" s="93"/>
      <c r="C11491" s="93"/>
      <c r="D11491" s="93"/>
      <c r="F11491" s="93"/>
      <c r="H11491" s="93"/>
      <c r="J11491" s="93"/>
      <c r="L11491" s="93"/>
      <c r="N11491" s="93"/>
      <c r="P11491" s="93"/>
    </row>
    <row r="11492" spans="2:16">
      <c r="B11492" s="93"/>
      <c r="C11492" s="93"/>
      <c r="D11492" s="93"/>
      <c r="F11492" s="93"/>
      <c r="H11492" s="93"/>
      <c r="J11492" s="93"/>
      <c r="L11492" s="93"/>
      <c r="N11492" s="93"/>
      <c r="P11492" s="93"/>
    </row>
    <row r="11493" spans="2:16">
      <c r="B11493" s="93"/>
      <c r="C11493" s="93"/>
      <c r="D11493" s="93"/>
      <c r="F11493" s="93"/>
      <c r="H11493" s="93"/>
      <c r="J11493" s="93"/>
      <c r="L11493" s="93"/>
      <c r="N11493" s="93"/>
      <c r="P11493" s="93"/>
    </row>
    <row r="11494" spans="2:16">
      <c r="B11494" s="93"/>
      <c r="C11494" s="93"/>
      <c r="D11494" s="93"/>
      <c r="F11494" s="93"/>
      <c r="H11494" s="93"/>
      <c r="J11494" s="93"/>
      <c r="L11494" s="93"/>
      <c r="N11494" s="93"/>
      <c r="P11494" s="93"/>
    </row>
    <row r="11495" spans="2:16">
      <c r="B11495" s="93"/>
      <c r="C11495" s="93"/>
      <c r="D11495" s="93"/>
      <c r="F11495" s="93"/>
      <c r="H11495" s="93"/>
      <c r="J11495" s="93"/>
      <c r="L11495" s="93"/>
      <c r="N11495" s="93"/>
      <c r="P11495" s="93"/>
    </row>
    <row r="11496" spans="2:16">
      <c r="B11496" s="93"/>
      <c r="C11496" s="93"/>
      <c r="D11496" s="93"/>
      <c r="F11496" s="93"/>
      <c r="H11496" s="93"/>
      <c r="J11496" s="93"/>
      <c r="L11496" s="93"/>
      <c r="N11496" s="93"/>
      <c r="P11496" s="93"/>
    </row>
    <row r="11497" spans="2:16">
      <c r="B11497" s="93"/>
      <c r="C11497" s="93"/>
      <c r="D11497" s="93"/>
      <c r="F11497" s="93"/>
      <c r="H11497" s="93"/>
      <c r="J11497" s="93"/>
      <c r="L11497" s="93"/>
      <c r="N11497" s="93"/>
      <c r="P11497" s="93"/>
    </row>
    <row r="11498" spans="2:16">
      <c r="B11498" s="93"/>
      <c r="C11498" s="93"/>
      <c r="D11498" s="93"/>
      <c r="F11498" s="93"/>
      <c r="H11498" s="93"/>
      <c r="J11498" s="93"/>
      <c r="L11498" s="93"/>
      <c r="N11498" s="93"/>
      <c r="P11498" s="93"/>
    </row>
    <row r="11499" spans="2:16">
      <c r="B11499" s="93"/>
      <c r="C11499" s="93"/>
      <c r="D11499" s="93"/>
      <c r="F11499" s="93"/>
      <c r="H11499" s="93"/>
      <c r="J11499" s="93"/>
      <c r="L11499" s="93"/>
      <c r="N11499" s="93"/>
      <c r="P11499" s="93"/>
    </row>
    <row r="11500" spans="2:16">
      <c r="B11500" s="93"/>
      <c r="C11500" s="93"/>
      <c r="D11500" s="93"/>
      <c r="F11500" s="93"/>
      <c r="H11500" s="93"/>
      <c r="J11500" s="93"/>
      <c r="L11500" s="93"/>
      <c r="N11500" s="93"/>
      <c r="P11500" s="93"/>
    </row>
    <row r="11501" spans="2:16">
      <c r="B11501" s="93"/>
      <c r="C11501" s="93"/>
      <c r="D11501" s="93"/>
      <c r="F11501" s="93"/>
      <c r="H11501" s="93"/>
      <c r="J11501" s="93"/>
      <c r="L11501" s="93"/>
      <c r="N11501" s="93"/>
      <c r="P11501" s="93"/>
    </row>
    <row r="11502" spans="2:16">
      <c r="B11502" s="93"/>
      <c r="C11502" s="93"/>
      <c r="D11502" s="93"/>
      <c r="F11502" s="93"/>
      <c r="H11502" s="93"/>
      <c r="J11502" s="93"/>
      <c r="L11502" s="93"/>
      <c r="N11502" s="93"/>
      <c r="P11502" s="93"/>
    </row>
    <row r="11503" spans="2:16">
      <c r="B11503" s="93"/>
      <c r="C11503" s="93"/>
      <c r="D11503" s="93"/>
      <c r="F11503" s="93"/>
      <c r="H11503" s="93"/>
      <c r="J11503" s="93"/>
      <c r="L11503" s="93"/>
      <c r="N11503" s="93"/>
      <c r="P11503" s="93"/>
    </row>
    <row r="11504" spans="2:16">
      <c r="B11504" s="93"/>
      <c r="C11504" s="93"/>
      <c r="D11504" s="93"/>
      <c r="F11504" s="93"/>
      <c r="H11504" s="93"/>
      <c r="J11504" s="93"/>
      <c r="L11504" s="93"/>
      <c r="N11504" s="93"/>
      <c r="P11504" s="93"/>
    </row>
    <row r="11505" spans="2:16">
      <c r="B11505" s="93"/>
      <c r="C11505" s="93"/>
      <c r="D11505" s="93"/>
      <c r="F11505" s="93"/>
      <c r="H11505" s="93"/>
      <c r="J11505" s="93"/>
      <c r="L11505" s="93"/>
      <c r="N11505" s="93"/>
      <c r="P11505" s="93"/>
    </row>
    <row r="11506" spans="2:16">
      <c r="B11506" s="93"/>
      <c r="C11506" s="93"/>
      <c r="D11506" s="93"/>
      <c r="F11506" s="93"/>
      <c r="H11506" s="93"/>
      <c r="J11506" s="93"/>
      <c r="L11506" s="93"/>
      <c r="N11506" s="93"/>
      <c r="P11506" s="93"/>
    </row>
    <row r="11507" spans="2:16">
      <c r="B11507" s="93"/>
      <c r="C11507" s="93"/>
      <c r="D11507" s="93"/>
      <c r="F11507" s="93"/>
      <c r="H11507" s="93"/>
      <c r="J11507" s="93"/>
      <c r="L11507" s="93"/>
      <c r="N11507" s="93"/>
      <c r="P11507" s="93"/>
    </row>
    <row r="11508" spans="2:16">
      <c r="B11508" s="93"/>
      <c r="C11508" s="93"/>
      <c r="D11508" s="93"/>
      <c r="F11508" s="93"/>
      <c r="H11508" s="93"/>
      <c r="J11508" s="93"/>
      <c r="L11508" s="93"/>
      <c r="N11508" s="93"/>
      <c r="P11508" s="93"/>
    </row>
    <row r="11509" spans="2:16">
      <c r="B11509" s="93"/>
      <c r="C11509" s="93"/>
      <c r="D11509" s="93"/>
      <c r="F11509" s="93"/>
      <c r="H11509" s="93"/>
      <c r="J11509" s="93"/>
      <c r="L11509" s="93"/>
      <c r="N11509" s="93"/>
      <c r="P11509" s="93"/>
    </row>
    <row r="11510" spans="2:16">
      <c r="B11510" s="93"/>
      <c r="C11510" s="93"/>
      <c r="D11510" s="93"/>
      <c r="F11510" s="93"/>
      <c r="H11510" s="93"/>
      <c r="J11510" s="93"/>
      <c r="L11510" s="93"/>
      <c r="N11510" s="93"/>
      <c r="P11510" s="93"/>
    </row>
    <row r="11511" spans="2:16">
      <c r="B11511" s="93"/>
      <c r="C11511" s="93"/>
      <c r="D11511" s="93"/>
      <c r="F11511" s="93"/>
      <c r="H11511" s="93"/>
      <c r="J11511" s="93"/>
      <c r="L11511" s="93"/>
      <c r="N11511" s="93"/>
      <c r="P11511" s="93"/>
    </row>
    <row r="11512" spans="2:16">
      <c r="B11512" s="93"/>
      <c r="C11512" s="93"/>
      <c r="D11512" s="93"/>
      <c r="F11512" s="93"/>
      <c r="H11512" s="93"/>
      <c r="J11512" s="93"/>
      <c r="L11512" s="93"/>
      <c r="N11512" s="93"/>
      <c r="P11512" s="93"/>
    </row>
    <row r="11513" spans="2:16">
      <c r="B11513" s="93"/>
      <c r="C11513" s="93"/>
      <c r="D11513" s="93"/>
      <c r="F11513" s="93"/>
      <c r="H11513" s="93"/>
      <c r="J11513" s="93"/>
      <c r="L11513" s="93"/>
      <c r="N11513" s="93"/>
      <c r="P11513" s="93"/>
    </row>
    <row r="11514" spans="2:16">
      <c r="B11514" s="93"/>
      <c r="C11514" s="93"/>
      <c r="D11514" s="93"/>
      <c r="F11514" s="93"/>
      <c r="H11514" s="93"/>
      <c r="J11514" s="93"/>
      <c r="L11514" s="93"/>
      <c r="N11514" s="93"/>
      <c r="P11514" s="93"/>
    </row>
    <row r="11515" spans="2:16">
      <c r="B11515" s="93"/>
      <c r="C11515" s="93"/>
      <c r="D11515" s="93"/>
      <c r="F11515" s="93"/>
      <c r="H11515" s="93"/>
      <c r="J11515" s="93"/>
      <c r="L11515" s="93"/>
      <c r="N11515" s="93"/>
      <c r="P11515" s="93"/>
    </row>
    <row r="11516" spans="2:16">
      <c r="B11516" s="93"/>
      <c r="C11516" s="93"/>
      <c r="D11516" s="93"/>
      <c r="F11516" s="93"/>
      <c r="H11516" s="93"/>
      <c r="J11516" s="93"/>
      <c r="L11516" s="93"/>
      <c r="N11516" s="93"/>
      <c r="P11516" s="93"/>
    </row>
    <row r="11517" spans="2:16">
      <c r="B11517" s="93"/>
      <c r="C11517" s="93"/>
      <c r="D11517" s="93"/>
      <c r="F11517" s="93"/>
      <c r="H11517" s="93"/>
      <c r="J11517" s="93"/>
      <c r="L11517" s="93"/>
      <c r="N11517" s="93"/>
      <c r="P11517" s="93"/>
    </row>
    <row r="11518" spans="2:16">
      <c r="B11518" s="93"/>
      <c r="C11518" s="93"/>
      <c r="D11518" s="93"/>
      <c r="F11518" s="93"/>
      <c r="H11518" s="93"/>
      <c r="J11518" s="93"/>
      <c r="L11518" s="93"/>
      <c r="N11518" s="93"/>
      <c r="P11518" s="93"/>
    </row>
    <row r="11519" spans="2:16">
      <c r="B11519" s="93"/>
      <c r="C11519" s="93"/>
      <c r="D11519" s="93"/>
      <c r="F11519" s="93"/>
      <c r="H11519" s="93"/>
      <c r="J11519" s="93"/>
      <c r="L11519" s="93"/>
      <c r="N11519" s="93"/>
      <c r="P11519" s="93"/>
    </row>
    <row r="11520" spans="2:16">
      <c r="B11520" s="93"/>
      <c r="C11520" s="93"/>
      <c r="D11520" s="93"/>
      <c r="F11520" s="93"/>
      <c r="H11520" s="93"/>
      <c r="J11520" s="93"/>
      <c r="L11520" s="93"/>
      <c r="N11520" s="93"/>
      <c r="P11520" s="93"/>
    </row>
    <row r="11521" spans="2:16">
      <c r="B11521" s="93"/>
      <c r="C11521" s="93"/>
      <c r="D11521" s="93"/>
      <c r="F11521" s="93"/>
      <c r="H11521" s="93"/>
      <c r="J11521" s="93"/>
      <c r="L11521" s="93"/>
      <c r="N11521" s="93"/>
      <c r="P11521" s="93"/>
    </row>
    <row r="11522" spans="2:16">
      <c r="B11522" s="93"/>
      <c r="C11522" s="93"/>
      <c r="D11522" s="93"/>
      <c r="F11522" s="93"/>
      <c r="H11522" s="93"/>
      <c r="J11522" s="93"/>
      <c r="L11522" s="93"/>
      <c r="N11522" s="93"/>
      <c r="P11522" s="93"/>
    </row>
    <row r="11523" spans="2:16">
      <c r="B11523" s="93"/>
      <c r="C11523" s="93"/>
      <c r="D11523" s="93"/>
      <c r="F11523" s="93"/>
      <c r="H11523" s="93"/>
      <c r="J11523" s="93"/>
      <c r="L11523" s="93"/>
      <c r="N11523" s="93"/>
      <c r="P11523" s="93"/>
    </row>
    <row r="11524" spans="2:16">
      <c r="B11524" s="93"/>
      <c r="C11524" s="93"/>
      <c r="D11524" s="93"/>
      <c r="F11524" s="93"/>
      <c r="H11524" s="93"/>
      <c r="J11524" s="93"/>
      <c r="L11524" s="93"/>
      <c r="N11524" s="93"/>
      <c r="P11524" s="93"/>
    </row>
    <row r="11525" spans="2:16">
      <c r="B11525" s="93"/>
      <c r="C11525" s="93"/>
      <c r="D11525" s="93"/>
      <c r="F11525" s="93"/>
      <c r="H11525" s="93"/>
      <c r="J11525" s="93"/>
      <c r="L11525" s="93"/>
      <c r="N11525" s="93"/>
      <c r="P11525" s="93"/>
    </row>
    <row r="11526" spans="2:16">
      <c r="B11526" s="93"/>
      <c r="C11526" s="93"/>
      <c r="D11526" s="93"/>
      <c r="F11526" s="93"/>
      <c r="H11526" s="93"/>
      <c r="J11526" s="93"/>
      <c r="L11526" s="93"/>
      <c r="N11526" s="93"/>
      <c r="P11526" s="93"/>
    </row>
    <row r="11527" spans="2:16">
      <c r="B11527" s="93"/>
      <c r="C11527" s="93"/>
      <c r="D11527" s="93"/>
      <c r="F11527" s="93"/>
      <c r="H11527" s="93"/>
      <c r="J11527" s="93"/>
      <c r="L11527" s="93"/>
      <c r="N11527" s="93"/>
      <c r="P11527" s="93"/>
    </row>
    <row r="11528" spans="2:16">
      <c r="B11528" s="93"/>
      <c r="C11528" s="93"/>
      <c r="D11528" s="93"/>
      <c r="F11528" s="93"/>
      <c r="H11528" s="93"/>
      <c r="J11528" s="93"/>
      <c r="L11528" s="93"/>
      <c r="N11528" s="93"/>
      <c r="P11528" s="93"/>
    </row>
    <row r="11529" spans="2:16">
      <c r="B11529" s="93"/>
      <c r="C11529" s="93"/>
      <c r="D11529" s="93"/>
      <c r="F11529" s="93"/>
      <c r="H11529" s="93"/>
      <c r="J11529" s="93"/>
      <c r="L11529" s="93"/>
      <c r="N11529" s="93"/>
      <c r="P11529" s="93"/>
    </row>
    <row r="11530" spans="2:16">
      <c r="B11530" s="93"/>
      <c r="C11530" s="93"/>
      <c r="D11530" s="93"/>
      <c r="F11530" s="93"/>
      <c r="H11530" s="93"/>
      <c r="J11530" s="93"/>
      <c r="L11530" s="93"/>
      <c r="N11530" s="93"/>
      <c r="P11530" s="93"/>
    </row>
    <row r="11531" spans="2:16">
      <c r="B11531" s="93"/>
      <c r="C11531" s="93"/>
      <c r="D11531" s="93"/>
      <c r="F11531" s="93"/>
      <c r="H11531" s="93"/>
      <c r="J11531" s="93"/>
      <c r="L11531" s="93"/>
      <c r="N11531" s="93"/>
      <c r="P11531" s="93"/>
    </row>
    <row r="11532" spans="2:16">
      <c r="B11532" s="93"/>
      <c r="C11532" s="93"/>
      <c r="D11532" s="93"/>
      <c r="F11532" s="93"/>
      <c r="H11532" s="93"/>
      <c r="J11532" s="93"/>
      <c r="L11532" s="93"/>
      <c r="N11532" s="93"/>
      <c r="P11532" s="93"/>
    </row>
    <row r="11533" spans="2:16">
      <c r="B11533" s="93"/>
      <c r="C11533" s="93"/>
      <c r="D11533" s="93"/>
      <c r="F11533" s="93"/>
      <c r="H11533" s="93"/>
      <c r="J11533" s="93"/>
      <c r="L11533" s="93"/>
      <c r="N11533" s="93"/>
      <c r="P11533" s="93"/>
    </row>
    <row r="11534" spans="2:16">
      <c r="B11534" s="93"/>
      <c r="C11534" s="93"/>
      <c r="D11534" s="93"/>
      <c r="F11534" s="93"/>
      <c r="H11534" s="93"/>
      <c r="J11534" s="93"/>
      <c r="L11534" s="93"/>
      <c r="N11534" s="93"/>
      <c r="P11534" s="93"/>
    </row>
    <row r="11535" spans="2:16">
      <c r="B11535" s="93"/>
      <c r="C11535" s="93"/>
      <c r="D11535" s="93"/>
      <c r="F11535" s="93"/>
      <c r="H11535" s="93"/>
      <c r="J11535" s="93"/>
      <c r="L11535" s="93"/>
      <c r="N11535" s="93"/>
      <c r="P11535" s="93"/>
    </row>
    <row r="11536" spans="2:16">
      <c r="B11536" s="93"/>
      <c r="C11536" s="93"/>
      <c r="D11536" s="93"/>
      <c r="F11536" s="93"/>
      <c r="H11536" s="93"/>
      <c r="J11536" s="93"/>
      <c r="L11536" s="93"/>
      <c r="N11536" s="93"/>
      <c r="P11536" s="93"/>
    </row>
    <row r="11537" spans="2:16">
      <c r="B11537" s="93"/>
      <c r="C11537" s="93"/>
      <c r="D11537" s="93"/>
      <c r="F11537" s="93"/>
      <c r="H11537" s="93"/>
      <c r="J11537" s="93"/>
      <c r="L11537" s="93"/>
      <c r="N11537" s="93"/>
      <c r="P11537" s="93"/>
    </row>
    <row r="11538" spans="2:16">
      <c r="B11538" s="93"/>
      <c r="C11538" s="93"/>
      <c r="D11538" s="93"/>
      <c r="F11538" s="93"/>
      <c r="H11538" s="93"/>
      <c r="J11538" s="93"/>
      <c r="L11538" s="93"/>
      <c r="N11538" s="93"/>
      <c r="P11538" s="93"/>
    </row>
    <row r="11539" spans="2:16">
      <c r="B11539" s="93"/>
      <c r="C11539" s="93"/>
      <c r="D11539" s="93"/>
      <c r="F11539" s="93"/>
      <c r="H11539" s="93"/>
      <c r="J11539" s="93"/>
      <c r="L11539" s="93"/>
      <c r="N11539" s="93"/>
      <c r="P11539" s="93"/>
    </row>
    <row r="11540" spans="2:16">
      <c r="B11540" s="93"/>
      <c r="C11540" s="93"/>
      <c r="D11540" s="93"/>
      <c r="F11540" s="93"/>
      <c r="H11540" s="93"/>
      <c r="J11540" s="93"/>
      <c r="L11540" s="93"/>
      <c r="N11540" s="93"/>
      <c r="P11540" s="93"/>
    </row>
    <row r="11541" spans="2:16">
      <c r="B11541" s="93"/>
      <c r="C11541" s="93"/>
      <c r="D11541" s="93"/>
      <c r="F11541" s="93"/>
      <c r="H11541" s="93"/>
      <c r="J11541" s="93"/>
      <c r="L11541" s="93"/>
      <c r="N11541" s="93"/>
      <c r="P11541" s="93"/>
    </row>
    <row r="11542" spans="2:16">
      <c r="B11542" s="93"/>
      <c r="C11542" s="93"/>
      <c r="D11542" s="93"/>
      <c r="F11542" s="93"/>
      <c r="H11542" s="93"/>
      <c r="J11542" s="93"/>
      <c r="L11542" s="93"/>
      <c r="N11542" s="93"/>
      <c r="P11542" s="93"/>
    </row>
    <row r="11543" spans="2:16">
      <c r="B11543" s="93"/>
      <c r="C11543" s="93"/>
      <c r="D11543" s="93"/>
      <c r="F11543" s="93"/>
      <c r="H11543" s="93"/>
      <c r="J11543" s="93"/>
      <c r="L11543" s="93"/>
      <c r="N11543" s="93"/>
      <c r="P11543" s="93"/>
    </row>
    <row r="11544" spans="2:16">
      <c r="B11544" s="93"/>
      <c r="C11544" s="93"/>
      <c r="D11544" s="93"/>
      <c r="F11544" s="93"/>
      <c r="H11544" s="93"/>
      <c r="J11544" s="93"/>
      <c r="L11544" s="93"/>
      <c r="N11544" s="93"/>
      <c r="P11544" s="93"/>
    </row>
    <row r="11545" spans="2:16">
      <c r="B11545" s="93"/>
      <c r="C11545" s="93"/>
      <c r="D11545" s="93"/>
      <c r="F11545" s="93"/>
      <c r="H11545" s="93"/>
      <c r="J11545" s="93"/>
      <c r="L11545" s="93"/>
      <c r="N11545" s="93"/>
      <c r="P11545" s="93"/>
    </row>
    <row r="11546" spans="2:16">
      <c r="B11546" s="93"/>
      <c r="C11546" s="93"/>
      <c r="D11546" s="93"/>
      <c r="F11546" s="93"/>
      <c r="H11546" s="93"/>
      <c r="J11546" s="93"/>
      <c r="L11546" s="93"/>
      <c r="N11546" s="93"/>
      <c r="P11546" s="93"/>
    </row>
    <row r="11547" spans="2:16">
      <c r="B11547" s="93"/>
      <c r="C11547" s="93"/>
      <c r="D11547" s="93"/>
      <c r="F11547" s="93"/>
      <c r="H11547" s="93"/>
      <c r="J11547" s="93"/>
      <c r="L11547" s="93"/>
      <c r="N11547" s="93"/>
      <c r="P11547" s="93"/>
    </row>
    <row r="11548" spans="2:16">
      <c r="B11548" s="93"/>
      <c r="C11548" s="93"/>
      <c r="D11548" s="93"/>
      <c r="F11548" s="93"/>
      <c r="H11548" s="93"/>
      <c r="J11548" s="93"/>
      <c r="L11548" s="93"/>
      <c r="N11548" s="93"/>
      <c r="P11548" s="93"/>
    </row>
    <row r="11549" spans="2:16">
      <c r="B11549" s="93"/>
      <c r="C11549" s="93"/>
      <c r="D11549" s="93"/>
      <c r="F11549" s="93"/>
      <c r="H11549" s="93"/>
      <c r="J11549" s="93"/>
      <c r="L11549" s="93"/>
      <c r="N11549" s="93"/>
      <c r="P11549" s="93"/>
    </row>
    <row r="11550" spans="2:16">
      <c r="B11550" s="93"/>
      <c r="C11550" s="93"/>
      <c r="D11550" s="93"/>
      <c r="F11550" s="93"/>
      <c r="H11550" s="93"/>
      <c r="J11550" s="93"/>
      <c r="L11550" s="93"/>
      <c r="N11550" s="93"/>
      <c r="P11550" s="93"/>
    </row>
    <row r="11551" spans="2:16">
      <c r="B11551" s="93"/>
      <c r="C11551" s="93"/>
      <c r="D11551" s="93"/>
      <c r="F11551" s="93"/>
      <c r="H11551" s="93"/>
      <c r="J11551" s="93"/>
      <c r="L11551" s="93"/>
      <c r="N11551" s="93"/>
      <c r="P11551" s="93"/>
    </row>
    <row r="11552" spans="2:16">
      <c r="B11552" s="93"/>
      <c r="C11552" s="93"/>
      <c r="D11552" s="93"/>
      <c r="F11552" s="93"/>
      <c r="H11552" s="93"/>
      <c r="J11552" s="93"/>
      <c r="L11552" s="93"/>
      <c r="N11552" s="93"/>
      <c r="P11552" s="93"/>
    </row>
    <row r="11553" spans="2:16">
      <c r="B11553" s="93"/>
      <c r="C11553" s="93"/>
      <c r="D11553" s="93"/>
      <c r="F11553" s="93"/>
      <c r="H11553" s="93"/>
      <c r="J11553" s="93"/>
      <c r="L11553" s="93"/>
      <c r="N11553" s="93"/>
      <c r="P11553" s="93"/>
    </row>
    <row r="11554" spans="2:16">
      <c r="B11554" s="93"/>
      <c r="C11554" s="93"/>
      <c r="D11554" s="93"/>
      <c r="F11554" s="93"/>
      <c r="H11554" s="93"/>
      <c r="J11554" s="93"/>
      <c r="L11554" s="93"/>
      <c r="N11554" s="93"/>
      <c r="P11554" s="93"/>
    </row>
    <row r="11555" spans="2:16">
      <c r="B11555" s="93"/>
      <c r="C11555" s="93"/>
      <c r="D11555" s="93"/>
      <c r="F11555" s="93"/>
      <c r="H11555" s="93"/>
      <c r="J11555" s="93"/>
      <c r="L11555" s="93"/>
      <c r="N11555" s="93"/>
      <c r="P11555" s="93"/>
    </row>
    <row r="11556" spans="2:16">
      <c r="B11556" s="93"/>
      <c r="C11556" s="93"/>
      <c r="D11556" s="93"/>
      <c r="F11556" s="93"/>
      <c r="H11556" s="93"/>
      <c r="J11556" s="93"/>
      <c r="L11556" s="93"/>
      <c r="N11556" s="93"/>
      <c r="P11556" s="93"/>
    </row>
    <row r="11557" spans="2:16">
      <c r="B11557" s="93"/>
      <c r="C11557" s="93"/>
      <c r="D11557" s="93"/>
      <c r="F11557" s="93"/>
      <c r="H11557" s="93"/>
      <c r="J11557" s="93"/>
      <c r="L11557" s="93"/>
      <c r="N11557" s="93"/>
      <c r="P11557" s="93"/>
    </row>
    <row r="11558" spans="2:16">
      <c r="B11558" s="93"/>
      <c r="C11558" s="93"/>
      <c r="D11558" s="93"/>
      <c r="F11558" s="93"/>
      <c r="H11558" s="93"/>
      <c r="J11558" s="93"/>
      <c r="L11558" s="93"/>
      <c r="N11558" s="93"/>
      <c r="P11558" s="93"/>
    </row>
    <row r="11559" spans="2:16">
      <c r="B11559" s="93"/>
      <c r="C11559" s="93"/>
      <c r="D11559" s="93"/>
      <c r="F11559" s="93"/>
      <c r="H11559" s="93"/>
      <c r="J11559" s="93"/>
      <c r="L11559" s="93"/>
      <c r="N11559" s="93"/>
      <c r="P11559" s="93"/>
    </row>
    <row r="11560" spans="2:16">
      <c r="B11560" s="93"/>
      <c r="C11560" s="93"/>
      <c r="D11560" s="93"/>
      <c r="F11560" s="93"/>
      <c r="H11560" s="93"/>
      <c r="J11560" s="93"/>
      <c r="L11560" s="93"/>
      <c r="N11560" s="93"/>
      <c r="P11560" s="93"/>
    </row>
    <row r="11561" spans="2:16">
      <c r="B11561" s="93"/>
      <c r="C11561" s="93"/>
      <c r="D11561" s="93"/>
      <c r="F11561" s="93"/>
      <c r="H11561" s="93"/>
      <c r="J11561" s="93"/>
      <c r="L11561" s="93"/>
      <c r="N11561" s="93"/>
      <c r="P11561" s="93"/>
    </row>
    <row r="11562" spans="2:16">
      <c r="B11562" s="93"/>
      <c r="C11562" s="93"/>
      <c r="D11562" s="93"/>
      <c r="F11562" s="93"/>
      <c r="H11562" s="93"/>
      <c r="J11562" s="93"/>
      <c r="L11562" s="93"/>
      <c r="N11562" s="93"/>
      <c r="P11562" s="93"/>
    </row>
    <row r="11563" spans="2:16">
      <c r="B11563" s="93"/>
      <c r="C11563" s="93"/>
      <c r="D11563" s="93"/>
      <c r="F11563" s="93"/>
      <c r="H11563" s="93"/>
      <c r="J11563" s="93"/>
      <c r="L11563" s="93"/>
      <c r="N11563" s="93"/>
      <c r="P11563" s="93"/>
    </row>
    <row r="11564" spans="2:16">
      <c r="B11564" s="93"/>
      <c r="C11564" s="93"/>
      <c r="D11564" s="93"/>
      <c r="F11564" s="93"/>
      <c r="H11564" s="93"/>
      <c r="J11564" s="93"/>
      <c r="L11564" s="93"/>
      <c r="N11564" s="93"/>
      <c r="P11564" s="93"/>
    </row>
    <row r="11565" spans="2:16">
      <c r="B11565" s="93"/>
      <c r="C11565" s="93"/>
      <c r="D11565" s="93"/>
      <c r="F11565" s="93"/>
      <c r="H11565" s="93"/>
      <c r="J11565" s="93"/>
      <c r="L11565" s="93"/>
      <c r="N11565" s="93"/>
      <c r="P11565" s="93"/>
    </row>
    <row r="11566" spans="2:16">
      <c r="B11566" s="93"/>
      <c r="C11566" s="93"/>
      <c r="D11566" s="93"/>
      <c r="F11566" s="93"/>
      <c r="H11566" s="93"/>
      <c r="J11566" s="93"/>
      <c r="L11566" s="93"/>
      <c r="N11566" s="93"/>
      <c r="P11566" s="93"/>
    </row>
    <row r="11567" spans="2:16">
      <c r="B11567" s="93"/>
      <c r="C11567" s="93"/>
      <c r="D11567" s="93"/>
      <c r="F11567" s="93"/>
      <c r="H11567" s="93"/>
      <c r="J11567" s="93"/>
      <c r="L11567" s="93"/>
      <c r="N11567" s="93"/>
      <c r="P11567" s="93"/>
    </row>
    <row r="11568" spans="2:16">
      <c r="B11568" s="93"/>
      <c r="C11568" s="93"/>
      <c r="D11568" s="93"/>
      <c r="F11568" s="93"/>
      <c r="H11568" s="93"/>
      <c r="J11568" s="93"/>
      <c r="L11568" s="93"/>
      <c r="N11568" s="93"/>
      <c r="P11568" s="93"/>
    </row>
    <row r="11569" spans="2:16">
      <c r="B11569" s="93"/>
      <c r="C11569" s="93"/>
      <c r="D11569" s="93"/>
      <c r="F11569" s="93"/>
      <c r="H11569" s="93"/>
      <c r="J11569" s="93"/>
      <c r="L11569" s="93"/>
      <c r="N11569" s="93"/>
      <c r="P11569" s="93"/>
    </row>
    <row r="11570" spans="2:16">
      <c r="B11570" s="93"/>
      <c r="C11570" s="93"/>
      <c r="D11570" s="93"/>
      <c r="F11570" s="93"/>
      <c r="H11570" s="93"/>
      <c r="J11570" s="93"/>
      <c r="L11570" s="93"/>
      <c r="N11570" s="93"/>
      <c r="P11570" s="93"/>
    </row>
    <row r="11571" spans="2:16">
      <c r="B11571" s="93"/>
      <c r="C11571" s="93"/>
      <c r="D11571" s="93"/>
      <c r="F11571" s="93"/>
      <c r="H11571" s="93"/>
      <c r="J11571" s="93"/>
      <c r="L11571" s="93"/>
      <c r="N11571" s="93"/>
      <c r="P11571" s="93"/>
    </row>
    <row r="11572" spans="2:16">
      <c r="B11572" s="93"/>
      <c r="C11572" s="93"/>
      <c r="D11572" s="93"/>
      <c r="F11572" s="93"/>
      <c r="H11572" s="93"/>
      <c r="J11572" s="93"/>
      <c r="L11572" s="93"/>
      <c r="N11572" s="93"/>
      <c r="P11572" s="93"/>
    </row>
    <row r="11573" spans="2:16">
      <c r="B11573" s="93"/>
      <c r="C11573" s="93"/>
      <c r="D11573" s="93"/>
      <c r="F11573" s="93"/>
      <c r="H11573" s="93"/>
      <c r="J11573" s="93"/>
      <c r="L11573" s="93"/>
      <c r="N11573" s="93"/>
      <c r="P11573" s="93"/>
    </row>
    <row r="11574" spans="2:16">
      <c r="B11574" s="93"/>
      <c r="C11574" s="93"/>
      <c r="D11574" s="93"/>
      <c r="F11574" s="93"/>
      <c r="H11574" s="93"/>
      <c r="J11574" s="93"/>
      <c r="L11574" s="93"/>
      <c r="N11574" s="93"/>
      <c r="P11574" s="93"/>
    </row>
    <row r="11575" spans="2:16">
      <c r="B11575" s="93"/>
      <c r="C11575" s="93"/>
      <c r="D11575" s="93"/>
      <c r="F11575" s="93"/>
      <c r="H11575" s="93"/>
      <c r="J11575" s="93"/>
      <c r="L11575" s="93"/>
      <c r="N11575" s="93"/>
      <c r="P11575" s="93"/>
    </row>
    <row r="11576" spans="2:16">
      <c r="B11576" s="93"/>
      <c r="C11576" s="93"/>
      <c r="D11576" s="93"/>
      <c r="F11576" s="93"/>
      <c r="H11576" s="93"/>
      <c r="J11576" s="93"/>
      <c r="L11576" s="93"/>
      <c r="N11576" s="93"/>
      <c r="P11576" s="93"/>
    </row>
    <row r="11577" spans="2:16">
      <c r="B11577" s="93"/>
      <c r="C11577" s="93"/>
      <c r="D11577" s="93"/>
      <c r="F11577" s="93"/>
      <c r="H11577" s="93"/>
      <c r="J11577" s="93"/>
      <c r="L11577" s="93"/>
      <c r="N11577" s="93"/>
      <c r="P11577" s="93"/>
    </row>
    <row r="11578" spans="2:16">
      <c r="B11578" s="93"/>
      <c r="C11578" s="93"/>
      <c r="D11578" s="93"/>
      <c r="F11578" s="93"/>
      <c r="H11578" s="93"/>
      <c r="J11578" s="93"/>
      <c r="L11578" s="93"/>
      <c r="N11578" s="93"/>
      <c r="P11578" s="93"/>
    </row>
    <row r="11579" spans="2:16">
      <c r="B11579" s="93"/>
      <c r="C11579" s="93"/>
      <c r="D11579" s="93"/>
      <c r="F11579" s="93"/>
      <c r="H11579" s="93"/>
      <c r="J11579" s="93"/>
      <c r="L11579" s="93"/>
      <c r="N11579" s="93"/>
      <c r="P11579" s="93"/>
    </row>
    <row r="11580" spans="2:16">
      <c r="B11580" s="93"/>
      <c r="C11580" s="93"/>
      <c r="D11580" s="93"/>
      <c r="F11580" s="93"/>
      <c r="H11580" s="93"/>
      <c r="J11580" s="93"/>
      <c r="L11580" s="93"/>
      <c r="N11580" s="93"/>
      <c r="P11580" s="93"/>
    </row>
    <row r="11581" spans="2:16">
      <c r="B11581" s="93"/>
      <c r="C11581" s="93"/>
      <c r="D11581" s="93"/>
      <c r="F11581" s="93"/>
      <c r="H11581" s="93"/>
      <c r="J11581" s="93"/>
      <c r="L11581" s="93"/>
      <c r="N11581" s="93"/>
      <c r="P11581" s="93"/>
    </row>
    <row r="11582" spans="2:16">
      <c r="B11582" s="93"/>
      <c r="C11582" s="93"/>
      <c r="D11582" s="93"/>
      <c r="F11582" s="93"/>
      <c r="H11582" s="93"/>
      <c r="J11582" s="93"/>
      <c r="L11582" s="93"/>
      <c r="N11582" s="93"/>
      <c r="P11582" s="93"/>
    </row>
    <row r="11583" spans="2:16">
      <c r="B11583" s="93"/>
      <c r="C11583" s="93"/>
      <c r="D11583" s="93"/>
      <c r="F11583" s="93"/>
      <c r="H11583" s="93"/>
      <c r="J11583" s="93"/>
      <c r="L11583" s="93"/>
      <c r="N11583" s="93"/>
      <c r="P11583" s="93"/>
    </row>
    <row r="11584" spans="2:16">
      <c r="B11584" s="93"/>
      <c r="C11584" s="93"/>
      <c r="D11584" s="93"/>
      <c r="F11584" s="93"/>
      <c r="H11584" s="93"/>
      <c r="J11584" s="93"/>
      <c r="L11584" s="93"/>
      <c r="N11584" s="93"/>
      <c r="P11584" s="93"/>
    </row>
    <row r="11585" spans="2:16">
      <c r="B11585" s="93"/>
      <c r="C11585" s="93"/>
      <c r="D11585" s="93"/>
      <c r="F11585" s="93"/>
      <c r="H11585" s="93"/>
      <c r="J11585" s="93"/>
      <c r="L11585" s="93"/>
      <c r="N11585" s="93"/>
      <c r="P11585" s="93"/>
    </row>
    <row r="11586" spans="2:16">
      <c r="B11586" s="93"/>
      <c r="C11586" s="93"/>
      <c r="D11586" s="93"/>
      <c r="F11586" s="93"/>
      <c r="H11586" s="93"/>
      <c r="J11586" s="93"/>
      <c r="L11586" s="93"/>
      <c r="N11586" s="93"/>
      <c r="P11586" s="93"/>
    </row>
    <row r="11587" spans="2:16">
      <c r="B11587" s="93"/>
      <c r="C11587" s="93"/>
      <c r="D11587" s="93"/>
      <c r="F11587" s="93"/>
      <c r="H11587" s="93"/>
      <c r="J11587" s="93"/>
      <c r="L11587" s="93"/>
      <c r="N11587" s="93"/>
      <c r="P11587" s="93"/>
    </row>
    <row r="11588" spans="2:16">
      <c r="B11588" s="93"/>
      <c r="C11588" s="93"/>
      <c r="D11588" s="93"/>
      <c r="F11588" s="93"/>
      <c r="H11588" s="93"/>
      <c r="J11588" s="93"/>
      <c r="L11588" s="93"/>
      <c r="N11588" s="93"/>
      <c r="P11588" s="93"/>
    </row>
    <row r="11589" spans="2:16">
      <c r="B11589" s="93"/>
      <c r="C11589" s="93"/>
      <c r="D11589" s="93"/>
      <c r="F11589" s="93"/>
      <c r="H11589" s="93"/>
      <c r="J11589" s="93"/>
      <c r="L11589" s="93"/>
      <c r="N11589" s="93"/>
      <c r="P11589" s="93"/>
    </row>
    <row r="11590" spans="2:16">
      <c r="B11590" s="93"/>
      <c r="C11590" s="93"/>
      <c r="D11590" s="93"/>
      <c r="F11590" s="93"/>
      <c r="H11590" s="93"/>
      <c r="J11590" s="93"/>
      <c r="L11590" s="93"/>
      <c r="N11590" s="93"/>
      <c r="P11590" s="93"/>
    </row>
    <row r="11591" spans="2:16">
      <c r="B11591" s="93"/>
      <c r="C11591" s="93"/>
      <c r="D11591" s="93"/>
      <c r="F11591" s="93"/>
      <c r="H11591" s="93"/>
      <c r="J11591" s="93"/>
      <c r="L11591" s="93"/>
      <c r="N11591" s="93"/>
      <c r="P11591" s="93"/>
    </row>
    <row r="11592" spans="2:16">
      <c r="B11592" s="93"/>
      <c r="C11592" s="93"/>
      <c r="D11592" s="93"/>
      <c r="F11592" s="93"/>
      <c r="H11592" s="93"/>
      <c r="J11592" s="93"/>
      <c r="L11592" s="93"/>
      <c r="N11592" s="93"/>
      <c r="P11592" s="93"/>
    </row>
    <row r="11593" spans="2:16">
      <c r="B11593" s="93"/>
      <c r="C11593" s="93"/>
      <c r="D11593" s="93"/>
      <c r="F11593" s="93"/>
      <c r="H11593" s="93"/>
      <c r="J11593" s="93"/>
      <c r="L11593" s="93"/>
      <c r="N11593" s="93"/>
      <c r="P11593" s="93"/>
    </row>
    <row r="11594" spans="2:16">
      <c r="B11594" s="93"/>
      <c r="C11594" s="93"/>
      <c r="D11594" s="93"/>
      <c r="F11594" s="93"/>
      <c r="H11594" s="93"/>
      <c r="J11594" s="93"/>
      <c r="L11594" s="93"/>
      <c r="N11594" s="93"/>
      <c r="P11594" s="93"/>
    </row>
    <row r="11595" spans="2:16">
      <c r="B11595" s="93"/>
      <c r="C11595" s="93"/>
      <c r="D11595" s="93"/>
      <c r="F11595" s="93"/>
      <c r="H11595" s="93"/>
      <c r="J11595" s="93"/>
      <c r="L11595" s="93"/>
      <c r="N11595" s="93"/>
      <c r="P11595" s="93"/>
    </row>
    <row r="11596" spans="2:16">
      <c r="B11596" s="93"/>
      <c r="C11596" s="93"/>
      <c r="D11596" s="93"/>
      <c r="F11596" s="93"/>
      <c r="H11596" s="93"/>
      <c r="J11596" s="93"/>
      <c r="L11596" s="93"/>
      <c r="N11596" s="93"/>
      <c r="P11596" s="93"/>
    </row>
    <row r="11597" spans="2:16">
      <c r="B11597" s="93"/>
      <c r="C11597" s="93"/>
      <c r="D11597" s="93"/>
      <c r="F11597" s="93"/>
      <c r="H11597" s="93"/>
      <c r="J11597" s="93"/>
      <c r="L11597" s="93"/>
      <c r="N11597" s="93"/>
      <c r="P11597" s="93"/>
    </row>
    <row r="11598" spans="2:16">
      <c r="B11598" s="93"/>
      <c r="C11598" s="93"/>
      <c r="D11598" s="93"/>
      <c r="F11598" s="93"/>
      <c r="H11598" s="93"/>
      <c r="J11598" s="93"/>
      <c r="L11598" s="93"/>
      <c r="N11598" s="93"/>
      <c r="P11598" s="93"/>
    </row>
    <row r="11599" spans="2:16">
      <c r="B11599" s="93"/>
      <c r="C11599" s="93"/>
      <c r="D11599" s="93"/>
      <c r="F11599" s="93"/>
      <c r="H11599" s="93"/>
      <c r="J11599" s="93"/>
      <c r="L11599" s="93"/>
      <c r="N11599" s="93"/>
      <c r="P11599" s="93"/>
    </row>
    <row r="11600" spans="2:16">
      <c r="B11600" s="93"/>
      <c r="C11600" s="93"/>
      <c r="D11600" s="93"/>
      <c r="F11600" s="93"/>
      <c r="H11600" s="93"/>
      <c r="J11600" s="93"/>
      <c r="L11600" s="93"/>
      <c r="N11600" s="93"/>
      <c r="P11600" s="93"/>
    </row>
    <row r="11601" spans="2:16">
      <c r="B11601" s="93"/>
      <c r="C11601" s="93"/>
      <c r="D11601" s="93"/>
      <c r="F11601" s="93"/>
      <c r="H11601" s="93"/>
      <c r="J11601" s="93"/>
      <c r="L11601" s="93"/>
      <c r="N11601" s="93"/>
      <c r="P11601" s="93"/>
    </row>
    <row r="11602" spans="2:16">
      <c r="B11602" s="93"/>
      <c r="C11602" s="93"/>
      <c r="D11602" s="93"/>
      <c r="F11602" s="93"/>
      <c r="H11602" s="93"/>
      <c r="J11602" s="93"/>
      <c r="L11602" s="93"/>
      <c r="N11602" s="93"/>
      <c r="P11602" s="93"/>
    </row>
    <row r="11603" spans="2:16">
      <c r="B11603" s="93"/>
      <c r="C11603" s="93"/>
      <c r="D11603" s="93"/>
      <c r="F11603" s="93"/>
      <c r="H11603" s="93"/>
      <c r="J11603" s="93"/>
      <c r="L11603" s="93"/>
      <c r="N11603" s="93"/>
      <c r="P11603" s="93"/>
    </row>
    <row r="11604" spans="2:16">
      <c r="B11604" s="93"/>
      <c r="C11604" s="93"/>
      <c r="D11604" s="93"/>
      <c r="F11604" s="93"/>
      <c r="H11604" s="93"/>
      <c r="J11604" s="93"/>
      <c r="L11604" s="93"/>
      <c r="N11604" s="93"/>
      <c r="P11604" s="93"/>
    </row>
    <row r="11605" spans="2:16">
      <c r="B11605" s="93"/>
      <c r="C11605" s="93"/>
      <c r="D11605" s="93"/>
      <c r="F11605" s="93"/>
      <c r="H11605" s="93"/>
      <c r="J11605" s="93"/>
      <c r="L11605" s="93"/>
      <c r="N11605" s="93"/>
      <c r="P11605" s="93"/>
    </row>
    <row r="11606" spans="2:16">
      <c r="B11606" s="93"/>
      <c r="C11606" s="93"/>
      <c r="D11606" s="93"/>
      <c r="F11606" s="93"/>
      <c r="H11606" s="93"/>
      <c r="J11606" s="93"/>
      <c r="L11606" s="93"/>
      <c r="N11606" s="93"/>
      <c r="P11606" s="93"/>
    </row>
    <row r="11607" spans="2:16">
      <c r="B11607" s="93"/>
      <c r="C11607" s="93"/>
      <c r="D11607" s="93"/>
      <c r="F11607" s="93"/>
      <c r="H11607" s="93"/>
      <c r="J11607" s="93"/>
      <c r="L11607" s="93"/>
      <c r="N11607" s="93"/>
      <c r="P11607" s="93"/>
    </row>
    <row r="11608" spans="2:16">
      <c r="B11608" s="93"/>
      <c r="C11608" s="93"/>
      <c r="D11608" s="93"/>
      <c r="F11608" s="93"/>
      <c r="H11608" s="93"/>
      <c r="J11608" s="93"/>
      <c r="L11608" s="93"/>
      <c r="N11608" s="93"/>
      <c r="P11608" s="93"/>
    </row>
    <row r="11609" spans="2:16">
      <c r="B11609" s="93"/>
      <c r="C11609" s="93"/>
      <c r="D11609" s="93"/>
      <c r="F11609" s="93"/>
      <c r="H11609" s="93"/>
      <c r="J11609" s="93"/>
      <c r="L11609" s="93"/>
      <c r="N11609" s="93"/>
      <c r="P11609" s="93"/>
    </row>
    <row r="11610" spans="2:16">
      <c r="B11610" s="93"/>
      <c r="C11610" s="93"/>
      <c r="D11610" s="93"/>
      <c r="F11610" s="93"/>
      <c r="H11610" s="93"/>
      <c r="J11610" s="93"/>
      <c r="L11610" s="93"/>
      <c r="N11610" s="93"/>
      <c r="P11610" s="93"/>
    </row>
    <row r="11611" spans="2:16">
      <c r="B11611" s="93"/>
      <c r="C11611" s="93"/>
      <c r="D11611" s="93"/>
      <c r="F11611" s="93"/>
      <c r="H11611" s="93"/>
      <c r="J11611" s="93"/>
      <c r="L11611" s="93"/>
      <c r="N11611" s="93"/>
      <c r="P11611" s="93"/>
    </row>
    <row r="11612" spans="2:16">
      <c r="B11612" s="93"/>
      <c r="C11612" s="93"/>
      <c r="D11612" s="93"/>
      <c r="F11612" s="93"/>
      <c r="H11612" s="93"/>
      <c r="J11612" s="93"/>
      <c r="L11612" s="93"/>
      <c r="N11612" s="93"/>
      <c r="P11612" s="93"/>
    </row>
    <row r="11613" spans="2:16">
      <c r="B11613" s="93"/>
      <c r="C11613" s="93"/>
      <c r="D11613" s="93"/>
      <c r="F11613" s="93"/>
      <c r="H11613" s="93"/>
      <c r="J11613" s="93"/>
      <c r="L11613" s="93"/>
      <c r="N11613" s="93"/>
      <c r="P11613" s="93"/>
    </row>
    <row r="11614" spans="2:16">
      <c r="B11614" s="93"/>
      <c r="C11614" s="93"/>
      <c r="D11614" s="93"/>
      <c r="F11614" s="93"/>
      <c r="H11614" s="93"/>
      <c r="J11614" s="93"/>
      <c r="L11614" s="93"/>
      <c r="N11614" s="93"/>
      <c r="P11614" s="93"/>
    </row>
    <row r="11615" spans="2:16">
      <c r="B11615" s="93"/>
      <c r="C11615" s="93"/>
      <c r="D11615" s="93"/>
      <c r="F11615" s="93"/>
      <c r="H11615" s="93"/>
      <c r="J11615" s="93"/>
      <c r="L11615" s="93"/>
      <c r="N11615" s="93"/>
      <c r="P11615" s="93"/>
    </row>
    <row r="11616" spans="2:16">
      <c r="B11616" s="93"/>
      <c r="C11616" s="93"/>
      <c r="D11616" s="93"/>
      <c r="F11616" s="93"/>
      <c r="H11616" s="93"/>
      <c r="J11616" s="93"/>
      <c r="L11616" s="93"/>
      <c r="N11616" s="93"/>
      <c r="P11616" s="93"/>
    </row>
    <row r="11617" spans="2:16">
      <c r="B11617" s="93"/>
      <c r="C11617" s="93"/>
      <c r="D11617" s="93"/>
      <c r="F11617" s="93"/>
      <c r="H11617" s="93"/>
      <c r="J11617" s="93"/>
      <c r="L11617" s="93"/>
      <c r="N11617" s="93"/>
      <c r="P11617" s="93"/>
    </row>
    <row r="11618" spans="2:16">
      <c r="B11618" s="93"/>
      <c r="C11618" s="93"/>
      <c r="D11618" s="93"/>
      <c r="F11618" s="93"/>
      <c r="H11618" s="93"/>
      <c r="J11618" s="93"/>
      <c r="L11618" s="93"/>
      <c r="N11618" s="93"/>
      <c r="P11618" s="93"/>
    </row>
    <row r="11619" spans="2:16">
      <c r="B11619" s="93"/>
      <c r="C11619" s="93"/>
      <c r="D11619" s="93"/>
      <c r="F11619" s="93"/>
      <c r="H11619" s="93"/>
      <c r="J11619" s="93"/>
      <c r="L11619" s="93"/>
      <c r="N11619" s="93"/>
      <c r="P11619" s="93"/>
    </row>
    <row r="11620" spans="2:16">
      <c r="B11620" s="93"/>
      <c r="C11620" s="93"/>
      <c r="D11620" s="93"/>
      <c r="F11620" s="93"/>
      <c r="H11620" s="93"/>
      <c r="J11620" s="93"/>
      <c r="L11620" s="93"/>
      <c r="N11620" s="93"/>
      <c r="P11620" s="93"/>
    </row>
    <row r="11621" spans="2:16">
      <c r="B11621" s="93"/>
      <c r="C11621" s="93"/>
      <c r="D11621" s="93"/>
      <c r="F11621" s="93"/>
      <c r="H11621" s="93"/>
      <c r="J11621" s="93"/>
      <c r="L11621" s="93"/>
      <c r="N11621" s="93"/>
      <c r="P11621" s="93"/>
    </row>
    <row r="11622" spans="2:16">
      <c r="B11622" s="93"/>
      <c r="C11622" s="93"/>
      <c r="D11622" s="93"/>
      <c r="F11622" s="93"/>
      <c r="H11622" s="93"/>
      <c r="J11622" s="93"/>
      <c r="L11622" s="93"/>
      <c r="N11622" s="93"/>
      <c r="P11622" s="93"/>
    </row>
    <row r="11623" spans="2:16">
      <c r="B11623" s="93"/>
      <c r="C11623" s="93"/>
      <c r="D11623" s="93"/>
      <c r="F11623" s="93"/>
      <c r="H11623" s="93"/>
      <c r="J11623" s="93"/>
      <c r="L11623" s="93"/>
      <c r="N11623" s="93"/>
      <c r="P11623" s="93"/>
    </row>
    <row r="11624" spans="2:16">
      <c r="B11624" s="93"/>
      <c r="C11624" s="93"/>
      <c r="D11624" s="93"/>
      <c r="F11624" s="93"/>
      <c r="H11624" s="93"/>
      <c r="J11624" s="93"/>
      <c r="L11624" s="93"/>
      <c r="N11624" s="93"/>
      <c r="P11624" s="93"/>
    </row>
    <row r="11625" spans="2:16">
      <c r="B11625" s="93"/>
      <c r="C11625" s="93"/>
      <c r="D11625" s="93"/>
      <c r="F11625" s="93"/>
      <c r="H11625" s="93"/>
      <c r="J11625" s="93"/>
      <c r="L11625" s="93"/>
      <c r="N11625" s="93"/>
      <c r="P11625" s="93"/>
    </row>
    <row r="11626" spans="2:16">
      <c r="B11626" s="93"/>
      <c r="C11626" s="93"/>
      <c r="D11626" s="93"/>
      <c r="F11626" s="93"/>
      <c r="H11626" s="93"/>
      <c r="J11626" s="93"/>
      <c r="L11626" s="93"/>
      <c r="N11626" s="93"/>
      <c r="P11626" s="93"/>
    </row>
    <row r="11627" spans="2:16">
      <c r="B11627" s="93"/>
      <c r="C11627" s="93"/>
      <c r="D11627" s="93"/>
      <c r="F11627" s="93"/>
      <c r="H11627" s="93"/>
      <c r="J11627" s="93"/>
      <c r="L11627" s="93"/>
      <c r="N11627" s="93"/>
      <c r="P11627" s="93"/>
    </row>
    <row r="11628" spans="2:16">
      <c r="B11628" s="93"/>
      <c r="C11628" s="93"/>
      <c r="D11628" s="93"/>
      <c r="F11628" s="93"/>
      <c r="H11628" s="93"/>
      <c r="J11628" s="93"/>
      <c r="L11628" s="93"/>
      <c r="N11628" s="93"/>
      <c r="P11628" s="93"/>
    </row>
    <row r="11629" spans="2:16">
      <c r="B11629" s="93"/>
      <c r="C11629" s="93"/>
      <c r="D11629" s="93"/>
      <c r="F11629" s="93"/>
      <c r="H11629" s="93"/>
      <c r="J11629" s="93"/>
      <c r="L11629" s="93"/>
      <c r="N11629" s="93"/>
      <c r="P11629" s="93"/>
    </row>
    <row r="11630" spans="2:16">
      <c r="B11630" s="93"/>
      <c r="C11630" s="93"/>
      <c r="D11630" s="93"/>
      <c r="F11630" s="93"/>
      <c r="H11630" s="93"/>
      <c r="J11630" s="93"/>
      <c r="L11630" s="93"/>
      <c r="N11630" s="93"/>
      <c r="P11630" s="93"/>
    </row>
    <row r="11631" spans="2:16">
      <c r="B11631" s="93"/>
      <c r="C11631" s="93"/>
      <c r="D11631" s="93"/>
      <c r="F11631" s="93"/>
      <c r="H11631" s="93"/>
      <c r="J11631" s="93"/>
      <c r="L11631" s="93"/>
      <c r="N11631" s="93"/>
      <c r="P11631" s="93"/>
    </row>
    <row r="11632" spans="2:16">
      <c r="B11632" s="93"/>
      <c r="C11632" s="93"/>
      <c r="D11632" s="93"/>
      <c r="F11632" s="93"/>
      <c r="H11632" s="93"/>
      <c r="J11632" s="93"/>
      <c r="L11632" s="93"/>
      <c r="N11632" s="93"/>
      <c r="P11632" s="93"/>
    </row>
    <row r="11633" spans="2:16">
      <c r="B11633" s="93"/>
      <c r="C11633" s="93"/>
      <c r="D11633" s="93"/>
      <c r="F11633" s="93"/>
      <c r="H11633" s="93"/>
      <c r="J11633" s="93"/>
      <c r="L11633" s="93"/>
      <c r="N11633" s="93"/>
      <c r="P11633" s="93"/>
    </row>
    <row r="11634" spans="2:16">
      <c r="B11634" s="93"/>
      <c r="C11634" s="93"/>
      <c r="D11634" s="93"/>
      <c r="F11634" s="93"/>
      <c r="H11634" s="93"/>
      <c r="J11634" s="93"/>
      <c r="L11634" s="93"/>
      <c r="N11634" s="93"/>
      <c r="P11634" s="93"/>
    </row>
    <row r="11635" spans="2:16">
      <c r="B11635" s="93"/>
      <c r="C11635" s="93"/>
      <c r="D11635" s="93"/>
      <c r="F11635" s="93"/>
      <c r="H11635" s="93"/>
      <c r="J11635" s="93"/>
      <c r="L11635" s="93"/>
      <c r="N11635" s="93"/>
      <c r="P11635" s="93"/>
    </row>
    <row r="11636" spans="2:16">
      <c r="B11636" s="93"/>
      <c r="C11636" s="93"/>
      <c r="D11636" s="93"/>
      <c r="F11636" s="93"/>
      <c r="H11636" s="93"/>
      <c r="J11636" s="93"/>
      <c r="L11636" s="93"/>
      <c r="N11636" s="93"/>
      <c r="P11636" s="93"/>
    </row>
    <row r="11637" spans="2:16">
      <c r="B11637" s="93"/>
      <c r="C11637" s="93"/>
      <c r="D11637" s="93"/>
      <c r="F11637" s="93"/>
      <c r="H11637" s="93"/>
      <c r="J11637" s="93"/>
      <c r="L11637" s="93"/>
      <c r="N11637" s="93"/>
      <c r="P11637" s="93"/>
    </row>
    <row r="11638" spans="2:16">
      <c r="B11638" s="93"/>
      <c r="C11638" s="93"/>
      <c r="D11638" s="93"/>
      <c r="F11638" s="93"/>
      <c r="H11638" s="93"/>
      <c r="J11638" s="93"/>
      <c r="L11638" s="93"/>
      <c r="N11638" s="93"/>
      <c r="P11638" s="93"/>
    </row>
    <row r="11639" spans="2:16">
      <c r="B11639" s="93"/>
      <c r="C11639" s="93"/>
      <c r="D11639" s="93"/>
      <c r="F11639" s="93"/>
      <c r="H11639" s="93"/>
      <c r="J11639" s="93"/>
      <c r="L11639" s="93"/>
      <c r="N11639" s="93"/>
      <c r="P11639" s="93"/>
    </row>
    <row r="11640" spans="2:16">
      <c r="B11640" s="93"/>
      <c r="C11640" s="93"/>
      <c r="D11640" s="93"/>
      <c r="F11640" s="93"/>
      <c r="H11640" s="93"/>
      <c r="J11640" s="93"/>
      <c r="L11640" s="93"/>
      <c r="N11640" s="93"/>
      <c r="P11640" s="93"/>
    </row>
    <row r="11641" spans="2:16">
      <c r="B11641" s="93"/>
      <c r="C11641" s="93"/>
      <c r="D11641" s="93"/>
      <c r="F11641" s="93"/>
      <c r="H11641" s="93"/>
      <c r="J11641" s="93"/>
      <c r="L11641" s="93"/>
      <c r="N11641" s="93"/>
      <c r="P11641" s="93"/>
    </row>
    <row r="11642" spans="2:16">
      <c r="B11642" s="93"/>
      <c r="C11642" s="93"/>
      <c r="D11642" s="93"/>
      <c r="F11642" s="93"/>
      <c r="H11642" s="93"/>
      <c r="J11642" s="93"/>
      <c r="L11642" s="93"/>
      <c r="N11642" s="93"/>
      <c r="P11642" s="93"/>
    </row>
    <row r="11643" spans="2:16">
      <c r="B11643" s="93"/>
      <c r="C11643" s="93"/>
      <c r="D11643" s="93"/>
      <c r="F11643" s="93"/>
      <c r="H11643" s="93"/>
      <c r="J11643" s="93"/>
      <c r="L11643" s="93"/>
      <c r="N11643" s="93"/>
      <c r="P11643" s="93"/>
    </row>
    <row r="11644" spans="2:16">
      <c r="B11644" s="93"/>
      <c r="C11644" s="93"/>
      <c r="D11644" s="93"/>
      <c r="F11644" s="93"/>
      <c r="H11644" s="93"/>
      <c r="J11644" s="93"/>
      <c r="L11644" s="93"/>
      <c r="N11644" s="93"/>
      <c r="P11644" s="93"/>
    </row>
    <row r="11645" spans="2:16">
      <c r="B11645" s="93"/>
      <c r="C11645" s="93"/>
      <c r="D11645" s="93"/>
      <c r="F11645" s="93"/>
      <c r="H11645" s="93"/>
      <c r="J11645" s="93"/>
      <c r="L11645" s="93"/>
      <c r="N11645" s="93"/>
      <c r="P11645" s="93"/>
    </row>
    <row r="11646" spans="2:16">
      <c r="B11646" s="93"/>
      <c r="C11646" s="93"/>
      <c r="D11646" s="93"/>
      <c r="F11646" s="93"/>
      <c r="H11646" s="93"/>
      <c r="J11646" s="93"/>
      <c r="L11646" s="93"/>
      <c r="N11646" s="93"/>
      <c r="P11646" s="93"/>
    </row>
    <row r="11647" spans="2:16">
      <c r="B11647" s="93"/>
      <c r="C11647" s="93"/>
      <c r="D11647" s="93"/>
      <c r="F11647" s="93"/>
      <c r="H11647" s="93"/>
      <c r="J11647" s="93"/>
      <c r="L11647" s="93"/>
      <c r="N11647" s="93"/>
      <c r="P11647" s="93"/>
    </row>
    <row r="11648" spans="2:16">
      <c r="B11648" s="93"/>
      <c r="C11648" s="93"/>
      <c r="D11648" s="93"/>
      <c r="F11648" s="93"/>
      <c r="H11648" s="93"/>
      <c r="J11648" s="93"/>
      <c r="L11648" s="93"/>
      <c r="N11648" s="93"/>
      <c r="P11648" s="93"/>
    </row>
    <row r="11649" spans="2:16">
      <c r="B11649" s="93"/>
      <c r="C11649" s="93"/>
      <c r="D11649" s="93"/>
      <c r="F11649" s="93"/>
      <c r="H11649" s="93"/>
      <c r="J11649" s="93"/>
      <c r="L11649" s="93"/>
      <c r="N11649" s="93"/>
      <c r="P11649" s="93"/>
    </row>
    <row r="11650" spans="2:16">
      <c r="B11650" s="93"/>
      <c r="C11650" s="93"/>
      <c r="D11650" s="93"/>
      <c r="F11650" s="93"/>
      <c r="H11650" s="93"/>
      <c r="J11650" s="93"/>
      <c r="L11650" s="93"/>
      <c r="N11650" s="93"/>
      <c r="P11650" s="93"/>
    </row>
    <row r="11651" spans="2:16">
      <c r="B11651" s="93"/>
      <c r="C11651" s="93"/>
      <c r="D11651" s="93"/>
      <c r="F11651" s="93"/>
      <c r="H11651" s="93"/>
      <c r="J11651" s="93"/>
      <c r="L11651" s="93"/>
      <c r="N11651" s="93"/>
      <c r="P11651" s="93"/>
    </row>
    <row r="11652" spans="2:16">
      <c r="B11652" s="93"/>
      <c r="C11652" s="93"/>
      <c r="D11652" s="93"/>
      <c r="F11652" s="93"/>
      <c r="H11652" s="93"/>
      <c r="J11652" s="93"/>
      <c r="L11652" s="93"/>
      <c r="N11652" s="93"/>
      <c r="P11652" s="93"/>
    </row>
    <row r="11653" spans="2:16">
      <c r="B11653" s="93"/>
      <c r="C11653" s="93"/>
      <c r="D11653" s="93"/>
      <c r="F11653" s="93"/>
      <c r="H11653" s="93"/>
      <c r="J11653" s="93"/>
      <c r="L11653" s="93"/>
      <c r="N11653" s="93"/>
      <c r="P11653" s="93"/>
    </row>
    <row r="11654" spans="2:16">
      <c r="B11654" s="93"/>
      <c r="C11654" s="93"/>
      <c r="D11654" s="93"/>
      <c r="F11654" s="93"/>
      <c r="H11654" s="93"/>
      <c r="J11654" s="93"/>
      <c r="L11654" s="93"/>
      <c r="N11654" s="93"/>
      <c r="P11654" s="93"/>
    </row>
    <row r="11655" spans="2:16">
      <c r="B11655" s="93"/>
      <c r="C11655" s="93"/>
      <c r="D11655" s="93"/>
      <c r="F11655" s="93"/>
      <c r="H11655" s="93"/>
      <c r="J11655" s="93"/>
      <c r="L11655" s="93"/>
      <c r="N11655" s="93"/>
      <c r="P11655" s="93"/>
    </row>
    <row r="11656" spans="2:16">
      <c r="B11656" s="93"/>
      <c r="C11656" s="93"/>
      <c r="D11656" s="93"/>
      <c r="F11656" s="93"/>
      <c r="H11656" s="93"/>
      <c r="J11656" s="93"/>
      <c r="L11656" s="93"/>
      <c r="N11656" s="93"/>
      <c r="P11656" s="93"/>
    </row>
    <row r="11657" spans="2:16">
      <c r="B11657" s="93"/>
      <c r="C11657" s="93"/>
      <c r="D11657" s="93"/>
      <c r="F11657" s="93"/>
      <c r="H11657" s="93"/>
      <c r="J11657" s="93"/>
      <c r="L11657" s="93"/>
      <c r="N11657" s="93"/>
      <c r="P11657" s="93"/>
    </row>
    <row r="11658" spans="2:16">
      <c r="B11658" s="93"/>
      <c r="C11658" s="93"/>
      <c r="D11658" s="93"/>
      <c r="F11658" s="93"/>
      <c r="H11658" s="93"/>
      <c r="J11658" s="93"/>
      <c r="L11658" s="93"/>
      <c r="N11658" s="93"/>
      <c r="P11658" s="93"/>
    </row>
    <row r="11659" spans="2:16">
      <c r="B11659" s="93"/>
      <c r="C11659" s="93"/>
      <c r="D11659" s="93"/>
      <c r="F11659" s="93"/>
      <c r="H11659" s="93"/>
      <c r="J11659" s="93"/>
      <c r="L11659" s="93"/>
      <c r="N11659" s="93"/>
      <c r="P11659" s="93"/>
    </row>
    <row r="11660" spans="2:16">
      <c r="B11660" s="93"/>
      <c r="C11660" s="93"/>
      <c r="D11660" s="93"/>
      <c r="F11660" s="93"/>
      <c r="H11660" s="93"/>
      <c r="J11660" s="93"/>
      <c r="L11660" s="93"/>
      <c r="N11660" s="93"/>
      <c r="P11660" s="93"/>
    </row>
    <row r="11661" spans="2:16">
      <c r="B11661" s="93"/>
      <c r="C11661" s="93"/>
      <c r="D11661" s="93"/>
      <c r="F11661" s="93"/>
      <c r="H11661" s="93"/>
      <c r="J11661" s="93"/>
      <c r="L11661" s="93"/>
      <c r="N11661" s="93"/>
      <c r="P11661" s="93"/>
    </row>
    <row r="11662" spans="2:16">
      <c r="B11662" s="93"/>
      <c r="C11662" s="93"/>
      <c r="D11662" s="93"/>
      <c r="F11662" s="93"/>
      <c r="H11662" s="93"/>
      <c r="J11662" s="93"/>
      <c r="L11662" s="93"/>
      <c r="N11662" s="93"/>
      <c r="P11662" s="93"/>
    </row>
    <row r="11663" spans="2:16">
      <c r="B11663" s="93"/>
      <c r="C11663" s="93"/>
      <c r="D11663" s="93"/>
      <c r="F11663" s="93"/>
      <c r="H11663" s="93"/>
      <c r="J11663" s="93"/>
      <c r="L11663" s="93"/>
      <c r="N11663" s="93"/>
      <c r="P11663" s="93"/>
    </row>
    <row r="11664" spans="2:16">
      <c r="B11664" s="93"/>
      <c r="C11664" s="93"/>
      <c r="D11664" s="93"/>
      <c r="F11664" s="93"/>
      <c r="H11664" s="93"/>
      <c r="J11664" s="93"/>
      <c r="L11664" s="93"/>
      <c r="N11664" s="93"/>
      <c r="P11664" s="93"/>
    </row>
    <row r="11665" spans="2:16">
      <c r="B11665" s="93"/>
      <c r="C11665" s="93"/>
      <c r="D11665" s="93"/>
      <c r="F11665" s="93"/>
      <c r="H11665" s="93"/>
      <c r="J11665" s="93"/>
      <c r="L11665" s="93"/>
      <c r="N11665" s="93"/>
      <c r="P11665" s="93"/>
    </row>
    <row r="11666" spans="2:16">
      <c r="B11666" s="93"/>
      <c r="C11666" s="93"/>
      <c r="D11666" s="93"/>
      <c r="F11666" s="93"/>
      <c r="H11666" s="93"/>
      <c r="J11666" s="93"/>
      <c r="L11666" s="93"/>
      <c r="N11666" s="93"/>
      <c r="P11666" s="93"/>
    </row>
    <row r="11667" spans="2:16">
      <c r="B11667" s="93"/>
      <c r="C11667" s="93"/>
      <c r="D11667" s="93"/>
      <c r="F11667" s="93"/>
      <c r="H11667" s="93"/>
      <c r="J11667" s="93"/>
      <c r="L11667" s="93"/>
      <c r="N11667" s="93"/>
      <c r="P11667" s="93"/>
    </row>
    <row r="11668" spans="2:16">
      <c r="B11668" s="93"/>
      <c r="C11668" s="93"/>
      <c r="D11668" s="93"/>
      <c r="F11668" s="93"/>
      <c r="H11668" s="93"/>
      <c r="J11668" s="93"/>
      <c r="L11668" s="93"/>
      <c r="N11668" s="93"/>
      <c r="P11668" s="93"/>
    </row>
    <row r="11669" spans="2:16">
      <c r="B11669" s="93"/>
      <c r="C11669" s="93"/>
      <c r="D11669" s="93"/>
      <c r="F11669" s="93"/>
      <c r="H11669" s="93"/>
      <c r="J11669" s="93"/>
      <c r="L11669" s="93"/>
      <c r="N11669" s="93"/>
      <c r="P11669" s="93"/>
    </row>
    <row r="11670" spans="2:16">
      <c r="B11670" s="93"/>
      <c r="C11670" s="93"/>
      <c r="D11670" s="93"/>
      <c r="F11670" s="93"/>
      <c r="H11670" s="93"/>
      <c r="J11670" s="93"/>
      <c r="L11670" s="93"/>
      <c r="N11670" s="93"/>
      <c r="P11670" s="93"/>
    </row>
    <row r="11671" spans="2:16">
      <c r="B11671" s="93"/>
      <c r="C11671" s="93"/>
      <c r="D11671" s="93"/>
      <c r="F11671" s="93"/>
      <c r="H11671" s="93"/>
      <c r="J11671" s="93"/>
      <c r="L11671" s="93"/>
      <c r="N11671" s="93"/>
      <c r="P11671" s="93"/>
    </row>
    <row r="11672" spans="2:16">
      <c r="B11672" s="93"/>
      <c r="C11672" s="93"/>
      <c r="D11672" s="93"/>
      <c r="F11672" s="93"/>
      <c r="H11672" s="93"/>
      <c r="J11672" s="93"/>
      <c r="L11672" s="93"/>
      <c r="N11672" s="93"/>
      <c r="P11672" s="93"/>
    </row>
    <row r="11673" spans="2:16">
      <c r="B11673" s="93"/>
      <c r="C11673" s="93"/>
      <c r="D11673" s="93"/>
      <c r="F11673" s="93"/>
      <c r="H11673" s="93"/>
      <c r="J11673" s="93"/>
      <c r="L11673" s="93"/>
      <c r="N11673" s="93"/>
      <c r="P11673" s="93"/>
    </row>
    <row r="11674" spans="2:16">
      <c r="B11674" s="93"/>
      <c r="C11674" s="93"/>
      <c r="D11674" s="93"/>
      <c r="F11674" s="93"/>
      <c r="H11674" s="93"/>
      <c r="J11674" s="93"/>
      <c r="L11674" s="93"/>
      <c r="N11674" s="93"/>
      <c r="P11674" s="93"/>
    </row>
    <row r="11675" spans="2:16">
      <c r="B11675" s="93"/>
      <c r="C11675" s="93"/>
      <c r="D11675" s="93"/>
      <c r="F11675" s="93"/>
      <c r="H11675" s="93"/>
      <c r="J11675" s="93"/>
      <c r="L11675" s="93"/>
      <c r="N11675" s="93"/>
      <c r="P11675" s="93"/>
    </row>
    <row r="11676" spans="2:16">
      <c r="B11676" s="93"/>
      <c r="C11676" s="93"/>
      <c r="D11676" s="93"/>
      <c r="F11676" s="93"/>
      <c r="H11676" s="93"/>
      <c r="J11676" s="93"/>
      <c r="L11676" s="93"/>
      <c r="N11676" s="93"/>
      <c r="P11676" s="93"/>
    </row>
    <row r="11677" spans="2:16">
      <c r="B11677" s="93"/>
      <c r="C11677" s="93"/>
      <c r="D11677" s="93"/>
      <c r="F11677" s="93"/>
      <c r="H11677" s="93"/>
      <c r="J11677" s="93"/>
      <c r="L11677" s="93"/>
      <c r="N11677" s="93"/>
      <c r="P11677" s="93"/>
    </row>
    <row r="11678" spans="2:16">
      <c r="B11678" s="93"/>
      <c r="C11678" s="93"/>
      <c r="D11678" s="93"/>
      <c r="F11678" s="93"/>
      <c r="H11678" s="93"/>
      <c r="J11678" s="93"/>
      <c r="L11678" s="93"/>
      <c r="N11678" s="93"/>
      <c r="P11678" s="93"/>
    </row>
    <row r="11679" spans="2:16">
      <c r="B11679" s="93"/>
      <c r="C11679" s="93"/>
      <c r="D11679" s="93"/>
      <c r="F11679" s="93"/>
      <c r="H11679" s="93"/>
      <c r="J11679" s="93"/>
      <c r="L11679" s="93"/>
      <c r="N11679" s="93"/>
      <c r="P11679" s="93"/>
    </row>
    <row r="11680" spans="2:16">
      <c r="B11680" s="93"/>
      <c r="C11680" s="93"/>
      <c r="D11680" s="93"/>
      <c r="F11680" s="93"/>
      <c r="H11680" s="93"/>
      <c r="J11680" s="93"/>
      <c r="L11680" s="93"/>
      <c r="N11680" s="93"/>
      <c r="P11680" s="93"/>
    </row>
    <row r="11681" spans="2:16">
      <c r="B11681" s="93"/>
      <c r="C11681" s="93"/>
      <c r="D11681" s="93"/>
      <c r="F11681" s="93"/>
      <c r="H11681" s="93"/>
      <c r="J11681" s="93"/>
      <c r="L11681" s="93"/>
      <c r="N11681" s="93"/>
      <c r="P11681" s="93"/>
    </row>
    <row r="11682" spans="2:16">
      <c r="B11682" s="93"/>
      <c r="C11682" s="93"/>
      <c r="D11682" s="93"/>
      <c r="F11682" s="93"/>
      <c r="H11682" s="93"/>
      <c r="J11682" s="93"/>
      <c r="L11682" s="93"/>
      <c r="N11682" s="93"/>
      <c r="P11682" s="93"/>
    </row>
    <row r="11683" spans="2:16">
      <c r="B11683" s="93"/>
      <c r="C11683" s="93"/>
      <c r="D11683" s="93"/>
      <c r="F11683" s="93"/>
      <c r="H11683" s="93"/>
      <c r="J11683" s="93"/>
      <c r="L11683" s="93"/>
      <c r="N11683" s="93"/>
      <c r="P11683" s="93"/>
    </row>
    <row r="11684" spans="2:16">
      <c r="B11684" s="93"/>
      <c r="C11684" s="93"/>
      <c r="D11684" s="93"/>
      <c r="F11684" s="93"/>
      <c r="H11684" s="93"/>
      <c r="J11684" s="93"/>
      <c r="L11684" s="93"/>
      <c r="N11684" s="93"/>
      <c r="P11684" s="93"/>
    </row>
    <row r="11685" spans="2:16">
      <c r="B11685" s="93"/>
      <c r="C11685" s="93"/>
      <c r="D11685" s="93"/>
      <c r="F11685" s="93"/>
      <c r="H11685" s="93"/>
      <c r="J11685" s="93"/>
      <c r="L11685" s="93"/>
      <c r="N11685" s="93"/>
      <c r="P11685" s="93"/>
    </row>
    <row r="11686" spans="2:16">
      <c r="B11686" s="93"/>
      <c r="C11686" s="93"/>
      <c r="D11686" s="93"/>
      <c r="F11686" s="93"/>
      <c r="H11686" s="93"/>
      <c r="J11686" s="93"/>
      <c r="L11686" s="93"/>
      <c r="N11686" s="93"/>
      <c r="P11686" s="93"/>
    </row>
    <row r="11687" spans="2:16">
      <c r="B11687" s="93"/>
      <c r="C11687" s="93"/>
      <c r="D11687" s="93"/>
      <c r="F11687" s="93"/>
      <c r="H11687" s="93"/>
      <c r="J11687" s="93"/>
      <c r="L11687" s="93"/>
      <c r="N11687" s="93"/>
      <c r="P11687" s="93"/>
    </row>
    <row r="11688" spans="2:16">
      <c r="B11688" s="93"/>
      <c r="C11688" s="93"/>
      <c r="D11688" s="93"/>
      <c r="F11688" s="93"/>
      <c r="H11688" s="93"/>
      <c r="J11688" s="93"/>
      <c r="L11688" s="93"/>
      <c r="N11688" s="93"/>
      <c r="P11688" s="93"/>
    </row>
    <row r="11689" spans="2:16">
      <c r="B11689" s="93"/>
      <c r="C11689" s="93"/>
      <c r="D11689" s="93"/>
      <c r="F11689" s="93"/>
      <c r="H11689" s="93"/>
      <c r="J11689" s="93"/>
      <c r="L11689" s="93"/>
      <c r="N11689" s="93"/>
      <c r="P11689" s="93"/>
    </row>
    <row r="11690" spans="2:16">
      <c r="B11690" s="93"/>
      <c r="C11690" s="93"/>
      <c r="D11690" s="93"/>
      <c r="F11690" s="93"/>
      <c r="H11690" s="93"/>
      <c r="J11690" s="93"/>
      <c r="L11690" s="93"/>
      <c r="N11690" s="93"/>
      <c r="P11690" s="93"/>
    </row>
    <row r="11691" spans="2:16">
      <c r="B11691" s="93"/>
      <c r="C11691" s="93"/>
      <c r="D11691" s="93"/>
      <c r="F11691" s="93"/>
      <c r="H11691" s="93"/>
      <c r="J11691" s="93"/>
      <c r="L11691" s="93"/>
      <c r="N11691" s="93"/>
      <c r="P11691" s="93"/>
    </row>
    <row r="11692" spans="2:16">
      <c r="B11692" s="93"/>
      <c r="C11692" s="93"/>
      <c r="D11692" s="93"/>
      <c r="F11692" s="93"/>
      <c r="H11692" s="93"/>
      <c r="J11692" s="93"/>
      <c r="L11692" s="93"/>
      <c r="N11692" s="93"/>
      <c r="P11692" s="93"/>
    </row>
    <row r="11693" spans="2:16">
      <c r="B11693" s="93"/>
      <c r="C11693" s="93"/>
      <c r="D11693" s="93"/>
      <c r="F11693" s="93"/>
      <c r="H11693" s="93"/>
      <c r="J11693" s="93"/>
      <c r="L11693" s="93"/>
      <c r="N11693" s="93"/>
      <c r="P11693" s="93"/>
    </row>
    <row r="11694" spans="2:16">
      <c r="B11694" s="93"/>
      <c r="C11694" s="93"/>
      <c r="D11694" s="93"/>
      <c r="F11694" s="93"/>
      <c r="H11694" s="93"/>
      <c r="J11694" s="93"/>
      <c r="L11694" s="93"/>
      <c r="N11694" s="93"/>
      <c r="P11694" s="93"/>
    </row>
    <row r="11695" spans="2:16">
      <c r="B11695" s="93"/>
      <c r="C11695" s="93"/>
      <c r="D11695" s="93"/>
      <c r="F11695" s="93"/>
      <c r="H11695" s="93"/>
      <c r="J11695" s="93"/>
      <c r="L11695" s="93"/>
      <c r="N11695" s="93"/>
      <c r="P11695" s="93"/>
    </row>
    <row r="11696" spans="2:16">
      <c r="B11696" s="93"/>
      <c r="C11696" s="93"/>
      <c r="D11696" s="93"/>
      <c r="F11696" s="93"/>
      <c r="H11696" s="93"/>
      <c r="J11696" s="93"/>
      <c r="L11696" s="93"/>
      <c r="N11696" s="93"/>
      <c r="P11696" s="93"/>
    </row>
    <row r="11697" spans="2:16">
      <c r="B11697" s="93"/>
      <c r="C11697" s="93"/>
      <c r="D11697" s="93"/>
      <c r="F11697" s="93"/>
      <c r="H11697" s="93"/>
      <c r="J11697" s="93"/>
      <c r="L11697" s="93"/>
      <c r="N11697" s="93"/>
      <c r="P11697" s="93"/>
    </row>
    <row r="11698" spans="2:16">
      <c r="B11698" s="93"/>
      <c r="C11698" s="93"/>
      <c r="D11698" s="93"/>
      <c r="F11698" s="93"/>
      <c r="H11698" s="93"/>
      <c r="J11698" s="93"/>
      <c r="L11698" s="93"/>
      <c r="N11698" s="93"/>
      <c r="P11698" s="93"/>
    </row>
    <row r="11699" spans="2:16">
      <c r="B11699" s="93"/>
      <c r="C11699" s="93"/>
      <c r="D11699" s="93"/>
      <c r="F11699" s="93"/>
      <c r="H11699" s="93"/>
      <c r="J11699" s="93"/>
      <c r="L11699" s="93"/>
      <c r="N11699" s="93"/>
      <c r="P11699" s="93"/>
    </row>
    <row r="11700" spans="2:16">
      <c r="B11700" s="93"/>
      <c r="C11700" s="93"/>
      <c r="D11700" s="93"/>
      <c r="F11700" s="93"/>
      <c r="H11700" s="93"/>
      <c r="J11700" s="93"/>
      <c r="L11700" s="93"/>
      <c r="N11700" s="93"/>
      <c r="P11700" s="93"/>
    </row>
    <row r="11701" spans="2:16">
      <c r="B11701" s="93"/>
      <c r="C11701" s="93"/>
      <c r="D11701" s="93"/>
      <c r="F11701" s="93"/>
      <c r="H11701" s="93"/>
      <c r="J11701" s="93"/>
      <c r="L11701" s="93"/>
      <c r="N11701" s="93"/>
      <c r="P11701" s="93"/>
    </row>
    <row r="11702" spans="2:16">
      <c r="B11702" s="93"/>
      <c r="C11702" s="93"/>
      <c r="D11702" s="93"/>
      <c r="F11702" s="93"/>
      <c r="H11702" s="93"/>
      <c r="J11702" s="93"/>
      <c r="L11702" s="93"/>
      <c r="N11702" s="93"/>
      <c r="P11702" s="93"/>
    </row>
    <row r="11703" spans="2:16">
      <c r="B11703" s="93"/>
      <c r="C11703" s="93"/>
      <c r="D11703" s="93"/>
      <c r="F11703" s="93"/>
      <c r="H11703" s="93"/>
      <c r="J11703" s="93"/>
      <c r="L11703" s="93"/>
      <c r="N11703" s="93"/>
      <c r="P11703" s="93"/>
    </row>
    <row r="11704" spans="2:16">
      <c r="B11704" s="93"/>
      <c r="C11704" s="93"/>
      <c r="D11704" s="93"/>
      <c r="F11704" s="93"/>
      <c r="H11704" s="93"/>
      <c r="J11704" s="93"/>
      <c r="L11704" s="93"/>
      <c r="N11704" s="93"/>
      <c r="P11704" s="93"/>
    </row>
    <row r="11705" spans="2:16">
      <c r="B11705" s="93"/>
      <c r="C11705" s="93"/>
      <c r="D11705" s="93"/>
      <c r="F11705" s="93"/>
      <c r="H11705" s="93"/>
      <c r="J11705" s="93"/>
      <c r="L11705" s="93"/>
      <c r="N11705" s="93"/>
      <c r="P11705" s="93"/>
    </row>
    <row r="11706" spans="2:16">
      <c r="B11706" s="93"/>
      <c r="C11706" s="93"/>
      <c r="D11706" s="93"/>
      <c r="F11706" s="93"/>
      <c r="H11706" s="93"/>
      <c r="J11706" s="93"/>
      <c r="L11706" s="93"/>
      <c r="N11706" s="93"/>
      <c r="P11706" s="93"/>
    </row>
    <row r="11707" spans="2:16">
      <c r="B11707" s="93"/>
      <c r="C11707" s="93"/>
      <c r="D11707" s="93"/>
      <c r="F11707" s="93"/>
      <c r="H11707" s="93"/>
      <c r="J11707" s="93"/>
      <c r="L11707" s="93"/>
      <c r="N11707" s="93"/>
      <c r="P11707" s="93"/>
    </row>
    <row r="11708" spans="2:16">
      <c r="B11708" s="93"/>
      <c r="C11708" s="93"/>
      <c r="D11708" s="93"/>
      <c r="F11708" s="93"/>
      <c r="H11708" s="93"/>
      <c r="J11708" s="93"/>
      <c r="L11708" s="93"/>
      <c r="N11708" s="93"/>
      <c r="P11708" s="93"/>
    </row>
    <row r="11709" spans="2:16">
      <c r="B11709" s="93"/>
      <c r="C11709" s="93"/>
      <c r="D11709" s="93"/>
      <c r="F11709" s="93"/>
      <c r="H11709" s="93"/>
      <c r="J11709" s="93"/>
      <c r="L11709" s="93"/>
      <c r="N11709" s="93"/>
      <c r="P11709" s="93"/>
    </row>
    <row r="11710" spans="2:16">
      <c r="B11710" s="93"/>
      <c r="C11710" s="93"/>
      <c r="D11710" s="93"/>
      <c r="F11710" s="93"/>
      <c r="H11710" s="93"/>
      <c r="J11710" s="93"/>
      <c r="L11710" s="93"/>
      <c r="N11710" s="93"/>
      <c r="P11710" s="93"/>
    </row>
    <row r="11711" spans="2:16">
      <c r="B11711" s="93"/>
      <c r="C11711" s="93"/>
      <c r="D11711" s="93"/>
      <c r="F11711" s="93"/>
      <c r="H11711" s="93"/>
      <c r="J11711" s="93"/>
      <c r="L11711" s="93"/>
      <c r="N11711" s="93"/>
      <c r="P11711" s="93"/>
    </row>
    <row r="11712" spans="2:16">
      <c r="B11712" s="93"/>
      <c r="C11712" s="93"/>
      <c r="D11712" s="93"/>
      <c r="F11712" s="93"/>
      <c r="H11712" s="93"/>
      <c r="J11712" s="93"/>
      <c r="L11712" s="93"/>
      <c r="N11712" s="93"/>
      <c r="P11712" s="93"/>
    </row>
    <row r="11713" spans="2:16">
      <c r="B11713" s="93"/>
      <c r="C11713" s="93"/>
      <c r="D11713" s="93"/>
      <c r="F11713" s="93"/>
      <c r="H11713" s="93"/>
      <c r="J11713" s="93"/>
      <c r="L11713" s="93"/>
      <c r="N11713" s="93"/>
      <c r="P11713" s="93"/>
    </row>
    <row r="11714" spans="2:16">
      <c r="B11714" s="93"/>
      <c r="C11714" s="93"/>
      <c r="D11714" s="93"/>
      <c r="F11714" s="93"/>
      <c r="H11714" s="93"/>
      <c r="J11714" s="93"/>
      <c r="L11714" s="93"/>
      <c r="N11714" s="93"/>
      <c r="P11714" s="93"/>
    </row>
    <row r="11715" spans="2:16">
      <c r="B11715" s="93"/>
      <c r="C11715" s="93"/>
      <c r="D11715" s="93"/>
      <c r="F11715" s="93"/>
      <c r="H11715" s="93"/>
      <c r="J11715" s="93"/>
      <c r="L11715" s="93"/>
      <c r="N11715" s="93"/>
      <c r="P11715" s="93"/>
    </row>
    <row r="11716" spans="2:16">
      <c r="B11716" s="93"/>
      <c r="C11716" s="93"/>
      <c r="D11716" s="93"/>
      <c r="F11716" s="93"/>
      <c r="H11716" s="93"/>
      <c r="J11716" s="93"/>
      <c r="L11716" s="93"/>
      <c r="N11716" s="93"/>
      <c r="P11716" s="93"/>
    </row>
    <row r="11717" spans="2:16">
      <c r="B11717" s="93"/>
      <c r="C11717" s="93"/>
      <c r="D11717" s="93"/>
      <c r="F11717" s="93"/>
      <c r="H11717" s="93"/>
      <c r="J11717" s="93"/>
      <c r="L11717" s="93"/>
      <c r="N11717" s="93"/>
      <c r="P11717" s="93"/>
    </row>
    <row r="11718" spans="2:16">
      <c r="B11718" s="93"/>
      <c r="C11718" s="93"/>
      <c r="D11718" s="93"/>
      <c r="F11718" s="93"/>
      <c r="H11718" s="93"/>
      <c r="J11718" s="93"/>
      <c r="L11718" s="93"/>
      <c r="N11718" s="93"/>
      <c r="P11718" s="93"/>
    </row>
    <row r="11719" spans="2:16">
      <c r="B11719" s="93"/>
      <c r="C11719" s="93"/>
      <c r="D11719" s="93"/>
      <c r="F11719" s="93"/>
      <c r="H11719" s="93"/>
      <c r="J11719" s="93"/>
      <c r="L11719" s="93"/>
      <c r="N11719" s="93"/>
      <c r="P11719" s="93"/>
    </row>
    <row r="11720" spans="2:16">
      <c r="B11720" s="93"/>
      <c r="C11720" s="93"/>
      <c r="D11720" s="93"/>
      <c r="F11720" s="93"/>
      <c r="H11720" s="93"/>
      <c r="J11720" s="93"/>
      <c r="L11720" s="93"/>
      <c r="N11720" s="93"/>
      <c r="P11720" s="93"/>
    </row>
    <row r="11721" spans="2:16">
      <c r="B11721" s="93"/>
      <c r="C11721" s="93"/>
      <c r="D11721" s="93"/>
      <c r="F11721" s="93"/>
      <c r="H11721" s="93"/>
      <c r="J11721" s="93"/>
      <c r="L11721" s="93"/>
      <c r="N11721" s="93"/>
      <c r="P11721" s="93"/>
    </row>
    <row r="11722" spans="2:16">
      <c r="B11722" s="93"/>
      <c r="C11722" s="93"/>
      <c r="D11722" s="93"/>
      <c r="F11722" s="93"/>
      <c r="H11722" s="93"/>
      <c r="J11722" s="93"/>
      <c r="L11722" s="93"/>
      <c r="N11722" s="93"/>
      <c r="P11722" s="93"/>
    </row>
    <row r="11723" spans="2:16">
      <c r="B11723" s="93"/>
      <c r="C11723" s="93"/>
      <c r="D11723" s="93"/>
      <c r="F11723" s="93"/>
      <c r="H11723" s="93"/>
      <c r="J11723" s="93"/>
      <c r="L11723" s="93"/>
      <c r="N11723" s="93"/>
      <c r="P11723" s="93"/>
    </row>
    <row r="11724" spans="2:16">
      <c r="B11724" s="93"/>
      <c r="C11724" s="93"/>
      <c r="D11724" s="93"/>
      <c r="F11724" s="93"/>
      <c r="H11724" s="93"/>
      <c r="J11724" s="93"/>
      <c r="L11724" s="93"/>
      <c r="N11724" s="93"/>
      <c r="P11724" s="93"/>
    </row>
    <row r="11725" spans="2:16">
      <c r="B11725" s="93"/>
      <c r="C11725" s="93"/>
      <c r="D11725" s="93"/>
      <c r="F11725" s="93"/>
      <c r="H11725" s="93"/>
      <c r="J11725" s="93"/>
      <c r="L11725" s="93"/>
      <c r="N11725" s="93"/>
      <c r="P11725" s="93"/>
    </row>
    <row r="11726" spans="2:16">
      <c r="B11726" s="93"/>
      <c r="C11726" s="93"/>
      <c r="D11726" s="93"/>
      <c r="F11726" s="93"/>
      <c r="H11726" s="93"/>
      <c r="J11726" s="93"/>
      <c r="L11726" s="93"/>
      <c r="N11726" s="93"/>
      <c r="P11726" s="93"/>
    </row>
    <row r="11727" spans="2:16">
      <c r="B11727" s="93"/>
      <c r="C11727" s="93"/>
      <c r="D11727" s="93"/>
      <c r="F11727" s="93"/>
      <c r="H11727" s="93"/>
      <c r="J11727" s="93"/>
      <c r="L11727" s="93"/>
      <c r="N11727" s="93"/>
      <c r="P11727" s="93"/>
    </row>
    <row r="11728" spans="2:16">
      <c r="B11728" s="93"/>
      <c r="C11728" s="93"/>
      <c r="D11728" s="93"/>
      <c r="F11728" s="93"/>
      <c r="H11728" s="93"/>
      <c r="J11728" s="93"/>
      <c r="L11728" s="93"/>
      <c r="N11728" s="93"/>
      <c r="P11728" s="93"/>
    </row>
    <row r="11729" spans="2:16">
      <c r="B11729" s="93"/>
      <c r="C11729" s="93"/>
      <c r="D11729" s="93"/>
      <c r="F11729" s="93"/>
      <c r="H11729" s="93"/>
      <c r="J11729" s="93"/>
      <c r="L11729" s="93"/>
      <c r="N11729" s="93"/>
      <c r="P11729" s="93"/>
    </row>
    <row r="11730" spans="2:16">
      <c r="B11730" s="93"/>
      <c r="C11730" s="93"/>
      <c r="D11730" s="93"/>
      <c r="F11730" s="93"/>
      <c r="H11730" s="93"/>
      <c r="J11730" s="93"/>
      <c r="L11730" s="93"/>
      <c r="N11730" s="93"/>
      <c r="P11730" s="93"/>
    </row>
    <row r="11731" spans="2:16">
      <c r="B11731" s="93"/>
      <c r="C11731" s="93"/>
      <c r="D11731" s="93"/>
      <c r="F11731" s="93"/>
      <c r="H11731" s="93"/>
      <c r="J11731" s="93"/>
      <c r="L11731" s="93"/>
      <c r="N11731" s="93"/>
      <c r="P11731" s="93"/>
    </row>
    <row r="11732" spans="2:16">
      <c r="B11732" s="93"/>
      <c r="C11732" s="93"/>
      <c r="D11732" s="93"/>
      <c r="F11732" s="93"/>
      <c r="H11732" s="93"/>
      <c r="J11732" s="93"/>
      <c r="L11732" s="93"/>
      <c r="N11732" s="93"/>
      <c r="P11732" s="93"/>
    </row>
    <row r="11733" spans="2:16">
      <c r="B11733" s="93"/>
      <c r="C11733" s="93"/>
      <c r="D11733" s="93"/>
      <c r="F11733" s="93"/>
      <c r="H11733" s="93"/>
      <c r="J11733" s="93"/>
      <c r="L11733" s="93"/>
      <c r="N11733" s="93"/>
      <c r="P11733" s="93"/>
    </row>
    <row r="11734" spans="2:16">
      <c r="B11734" s="93"/>
      <c r="C11734" s="93"/>
      <c r="D11734" s="93"/>
      <c r="F11734" s="93"/>
      <c r="H11734" s="93"/>
      <c r="J11734" s="93"/>
      <c r="L11734" s="93"/>
      <c r="N11734" s="93"/>
      <c r="P11734" s="93"/>
    </row>
    <row r="11735" spans="2:16">
      <c r="B11735" s="93"/>
      <c r="C11735" s="93"/>
      <c r="D11735" s="93"/>
      <c r="F11735" s="93"/>
      <c r="H11735" s="93"/>
      <c r="J11735" s="93"/>
      <c r="L11735" s="93"/>
      <c r="N11735" s="93"/>
      <c r="P11735" s="93"/>
    </row>
    <row r="11736" spans="2:16">
      <c r="B11736" s="93"/>
      <c r="C11736" s="93"/>
      <c r="D11736" s="93"/>
      <c r="F11736" s="93"/>
      <c r="H11736" s="93"/>
      <c r="J11736" s="93"/>
      <c r="L11736" s="93"/>
      <c r="N11736" s="93"/>
      <c r="P11736" s="93"/>
    </row>
    <row r="11737" spans="2:16">
      <c r="B11737" s="93"/>
      <c r="C11737" s="93"/>
      <c r="D11737" s="93"/>
      <c r="F11737" s="93"/>
      <c r="H11737" s="93"/>
      <c r="J11737" s="93"/>
      <c r="L11737" s="93"/>
      <c r="N11737" s="93"/>
      <c r="P11737" s="93"/>
    </row>
    <row r="11738" spans="2:16">
      <c r="B11738" s="93"/>
      <c r="C11738" s="93"/>
      <c r="D11738" s="93"/>
      <c r="F11738" s="93"/>
      <c r="H11738" s="93"/>
      <c r="J11738" s="93"/>
      <c r="L11738" s="93"/>
      <c r="N11738" s="93"/>
      <c r="P11738" s="93"/>
    </row>
    <row r="11739" spans="2:16">
      <c r="B11739" s="93"/>
      <c r="C11739" s="93"/>
      <c r="D11739" s="93"/>
      <c r="F11739" s="93"/>
      <c r="H11739" s="93"/>
      <c r="J11739" s="93"/>
      <c r="L11739" s="93"/>
      <c r="N11739" s="93"/>
      <c r="P11739" s="93"/>
    </row>
    <row r="11740" spans="2:16">
      <c r="B11740" s="93"/>
      <c r="C11740" s="93"/>
      <c r="D11740" s="93"/>
      <c r="F11740" s="93"/>
      <c r="H11740" s="93"/>
      <c r="J11740" s="93"/>
      <c r="L11740" s="93"/>
      <c r="N11740" s="93"/>
      <c r="P11740" s="93"/>
    </row>
    <row r="11741" spans="2:16">
      <c r="B11741" s="93"/>
      <c r="C11741" s="93"/>
      <c r="D11741" s="93"/>
      <c r="F11741" s="93"/>
      <c r="H11741" s="93"/>
      <c r="J11741" s="93"/>
      <c r="L11741" s="93"/>
      <c r="N11741" s="93"/>
      <c r="P11741" s="93"/>
    </row>
    <row r="11742" spans="2:16">
      <c r="B11742" s="93"/>
      <c r="C11742" s="93"/>
      <c r="D11742" s="93"/>
      <c r="F11742" s="93"/>
      <c r="H11742" s="93"/>
      <c r="J11742" s="93"/>
      <c r="L11742" s="93"/>
      <c r="N11742" s="93"/>
      <c r="P11742" s="93"/>
    </row>
    <row r="11743" spans="2:16">
      <c r="B11743" s="93"/>
      <c r="C11743" s="93"/>
      <c r="D11743" s="93"/>
      <c r="F11743" s="93"/>
      <c r="H11743" s="93"/>
      <c r="J11743" s="93"/>
      <c r="L11743" s="93"/>
      <c r="N11743" s="93"/>
      <c r="P11743" s="93"/>
    </row>
    <row r="11744" spans="2:16">
      <c r="B11744" s="93"/>
      <c r="C11744" s="93"/>
      <c r="D11744" s="93"/>
      <c r="F11744" s="93"/>
      <c r="H11744" s="93"/>
      <c r="J11744" s="93"/>
      <c r="L11744" s="93"/>
      <c r="N11744" s="93"/>
      <c r="P11744" s="93"/>
    </row>
    <row r="11745" spans="2:16">
      <c r="B11745" s="93"/>
      <c r="C11745" s="93"/>
      <c r="D11745" s="93"/>
      <c r="F11745" s="93"/>
      <c r="H11745" s="93"/>
      <c r="J11745" s="93"/>
      <c r="L11745" s="93"/>
      <c r="N11745" s="93"/>
      <c r="P11745" s="93"/>
    </row>
    <row r="11746" spans="2:16">
      <c r="B11746" s="93"/>
      <c r="C11746" s="93"/>
      <c r="D11746" s="93"/>
      <c r="F11746" s="93"/>
      <c r="H11746" s="93"/>
      <c r="J11746" s="93"/>
      <c r="L11746" s="93"/>
      <c r="N11746" s="93"/>
      <c r="P11746" s="93"/>
    </row>
    <row r="11747" spans="2:16">
      <c r="B11747" s="93"/>
      <c r="C11747" s="93"/>
      <c r="D11747" s="93"/>
      <c r="F11747" s="93"/>
      <c r="H11747" s="93"/>
      <c r="J11747" s="93"/>
      <c r="L11747" s="93"/>
      <c r="N11747" s="93"/>
      <c r="P11747" s="93"/>
    </row>
    <row r="11748" spans="2:16">
      <c r="B11748" s="93"/>
      <c r="C11748" s="93"/>
      <c r="D11748" s="93"/>
      <c r="F11748" s="93"/>
      <c r="H11748" s="93"/>
      <c r="J11748" s="93"/>
      <c r="L11748" s="93"/>
      <c r="N11748" s="93"/>
      <c r="P11748" s="93"/>
    </row>
    <row r="11749" spans="2:16">
      <c r="B11749" s="93"/>
      <c r="C11749" s="93"/>
      <c r="D11749" s="93"/>
      <c r="F11749" s="93"/>
      <c r="H11749" s="93"/>
      <c r="J11749" s="93"/>
      <c r="L11749" s="93"/>
      <c r="N11749" s="93"/>
      <c r="P11749" s="93"/>
    </row>
    <row r="11750" spans="2:16">
      <c r="B11750" s="93"/>
      <c r="C11750" s="93"/>
      <c r="D11750" s="93"/>
      <c r="F11750" s="93"/>
      <c r="H11750" s="93"/>
      <c r="J11750" s="93"/>
      <c r="L11750" s="93"/>
      <c r="N11750" s="93"/>
      <c r="P11750" s="93"/>
    </row>
    <row r="11751" spans="2:16">
      <c r="B11751" s="93"/>
      <c r="C11751" s="93"/>
      <c r="D11751" s="93"/>
      <c r="F11751" s="93"/>
      <c r="H11751" s="93"/>
      <c r="J11751" s="93"/>
      <c r="L11751" s="93"/>
      <c r="N11751" s="93"/>
      <c r="P11751" s="93"/>
    </row>
    <row r="11752" spans="2:16">
      <c r="B11752" s="93"/>
      <c r="C11752" s="93"/>
      <c r="D11752" s="93"/>
      <c r="F11752" s="93"/>
      <c r="H11752" s="93"/>
      <c r="J11752" s="93"/>
      <c r="L11752" s="93"/>
      <c r="N11752" s="93"/>
      <c r="P11752" s="93"/>
    </row>
    <row r="11753" spans="2:16">
      <c r="B11753" s="93"/>
      <c r="C11753" s="93"/>
      <c r="D11753" s="93"/>
      <c r="F11753" s="93"/>
      <c r="H11753" s="93"/>
      <c r="J11753" s="93"/>
      <c r="L11753" s="93"/>
      <c r="N11753" s="93"/>
      <c r="P11753" s="93"/>
    </row>
    <row r="11754" spans="2:16">
      <c r="B11754" s="93"/>
      <c r="C11754" s="93"/>
      <c r="D11754" s="93"/>
      <c r="F11754" s="93"/>
      <c r="H11754" s="93"/>
      <c r="J11754" s="93"/>
      <c r="L11754" s="93"/>
      <c r="N11754" s="93"/>
      <c r="P11754" s="93"/>
    </row>
    <row r="11755" spans="2:16">
      <c r="B11755" s="93"/>
      <c r="C11755" s="93"/>
      <c r="D11755" s="93"/>
      <c r="F11755" s="93"/>
      <c r="H11755" s="93"/>
      <c r="J11755" s="93"/>
      <c r="L11755" s="93"/>
      <c r="N11755" s="93"/>
      <c r="P11755" s="93"/>
    </row>
    <row r="11756" spans="2:16">
      <c r="B11756" s="93"/>
      <c r="C11756" s="93"/>
      <c r="D11756" s="93"/>
      <c r="F11756" s="93"/>
      <c r="H11756" s="93"/>
      <c r="J11756" s="93"/>
      <c r="L11756" s="93"/>
      <c r="N11756" s="93"/>
      <c r="P11756" s="93"/>
    </row>
    <row r="11757" spans="2:16">
      <c r="B11757" s="93"/>
      <c r="C11757" s="93"/>
      <c r="D11757" s="93"/>
      <c r="F11757" s="93"/>
      <c r="H11757" s="93"/>
      <c r="J11757" s="93"/>
      <c r="L11757" s="93"/>
      <c r="N11757" s="93"/>
      <c r="P11757" s="93"/>
    </row>
    <row r="11758" spans="2:16">
      <c r="B11758" s="93"/>
      <c r="C11758" s="93"/>
      <c r="D11758" s="93"/>
      <c r="F11758" s="93"/>
      <c r="H11758" s="93"/>
      <c r="J11758" s="93"/>
      <c r="L11758" s="93"/>
      <c r="N11758" s="93"/>
      <c r="P11758" s="93"/>
    </row>
    <row r="11759" spans="2:16">
      <c r="B11759" s="93"/>
      <c r="C11759" s="93"/>
      <c r="D11759" s="93"/>
      <c r="F11759" s="93"/>
      <c r="H11759" s="93"/>
      <c r="J11759" s="93"/>
      <c r="L11759" s="93"/>
      <c r="N11759" s="93"/>
      <c r="P11759" s="93"/>
    </row>
    <row r="11760" spans="2:16">
      <c r="B11760" s="93"/>
      <c r="C11760" s="93"/>
      <c r="D11760" s="93"/>
      <c r="F11760" s="93"/>
      <c r="H11760" s="93"/>
      <c r="J11760" s="93"/>
      <c r="L11760" s="93"/>
      <c r="N11760" s="93"/>
      <c r="P11760" s="93"/>
    </row>
    <row r="11761" spans="2:16">
      <c r="B11761" s="93"/>
      <c r="C11761" s="93"/>
      <c r="D11761" s="93"/>
      <c r="F11761" s="93"/>
      <c r="H11761" s="93"/>
      <c r="J11761" s="93"/>
      <c r="L11761" s="93"/>
      <c r="N11761" s="93"/>
      <c r="P11761" s="93"/>
    </row>
    <row r="11762" spans="2:16">
      <c r="B11762" s="93"/>
      <c r="C11762" s="93"/>
      <c r="D11762" s="93"/>
      <c r="F11762" s="93"/>
      <c r="H11762" s="93"/>
      <c r="J11762" s="93"/>
      <c r="L11762" s="93"/>
      <c r="N11762" s="93"/>
      <c r="P11762" s="93"/>
    </row>
    <row r="11763" spans="2:16">
      <c r="B11763" s="93"/>
      <c r="C11763" s="93"/>
      <c r="D11763" s="93"/>
      <c r="F11763" s="93"/>
      <c r="H11763" s="93"/>
      <c r="J11763" s="93"/>
      <c r="L11763" s="93"/>
      <c r="N11763" s="93"/>
      <c r="P11763" s="93"/>
    </row>
    <row r="11764" spans="2:16">
      <c r="B11764" s="93"/>
      <c r="C11764" s="93"/>
      <c r="D11764" s="93"/>
      <c r="F11764" s="93"/>
      <c r="H11764" s="93"/>
      <c r="J11764" s="93"/>
      <c r="L11764" s="93"/>
      <c r="N11764" s="93"/>
      <c r="P11764" s="93"/>
    </row>
    <row r="11765" spans="2:16">
      <c r="B11765" s="93"/>
      <c r="C11765" s="93"/>
      <c r="D11765" s="93"/>
      <c r="F11765" s="93"/>
      <c r="H11765" s="93"/>
      <c r="J11765" s="93"/>
      <c r="L11765" s="93"/>
      <c r="N11765" s="93"/>
      <c r="P11765" s="93"/>
    </row>
    <row r="11766" spans="2:16">
      <c r="B11766" s="93"/>
      <c r="C11766" s="93"/>
      <c r="D11766" s="93"/>
      <c r="F11766" s="93"/>
      <c r="H11766" s="93"/>
      <c r="J11766" s="93"/>
      <c r="L11766" s="93"/>
      <c r="N11766" s="93"/>
      <c r="P11766" s="93"/>
    </row>
    <row r="11767" spans="2:16">
      <c r="B11767" s="93"/>
      <c r="C11767" s="93"/>
      <c r="D11767" s="93"/>
      <c r="F11767" s="93"/>
      <c r="H11767" s="93"/>
      <c r="J11767" s="93"/>
      <c r="L11767" s="93"/>
      <c r="N11767" s="93"/>
      <c r="P11767" s="93"/>
    </row>
    <row r="11768" spans="2:16">
      <c r="B11768" s="93"/>
      <c r="C11768" s="93"/>
      <c r="D11768" s="93"/>
      <c r="F11768" s="93"/>
      <c r="H11768" s="93"/>
      <c r="J11768" s="93"/>
      <c r="L11768" s="93"/>
      <c r="N11768" s="93"/>
      <c r="P11768" s="93"/>
    </row>
    <row r="11769" spans="2:16">
      <c r="B11769" s="93"/>
      <c r="C11769" s="93"/>
      <c r="D11769" s="93"/>
      <c r="F11769" s="93"/>
      <c r="H11769" s="93"/>
      <c r="J11769" s="93"/>
      <c r="L11769" s="93"/>
      <c r="N11769" s="93"/>
      <c r="P11769" s="93"/>
    </row>
    <row r="11770" spans="2:16">
      <c r="B11770" s="93"/>
      <c r="C11770" s="93"/>
      <c r="D11770" s="93"/>
      <c r="F11770" s="93"/>
      <c r="H11770" s="93"/>
      <c r="J11770" s="93"/>
      <c r="L11770" s="93"/>
      <c r="N11770" s="93"/>
      <c r="P11770" s="93"/>
    </row>
    <row r="11771" spans="2:16">
      <c r="B11771" s="93"/>
      <c r="C11771" s="93"/>
      <c r="D11771" s="93"/>
      <c r="F11771" s="93"/>
      <c r="H11771" s="93"/>
      <c r="J11771" s="93"/>
      <c r="L11771" s="93"/>
      <c r="N11771" s="93"/>
      <c r="P11771" s="93"/>
    </row>
    <row r="11772" spans="2:16">
      <c r="B11772" s="93"/>
      <c r="C11772" s="93"/>
      <c r="D11772" s="93"/>
      <c r="F11772" s="93"/>
      <c r="H11772" s="93"/>
      <c r="J11772" s="93"/>
      <c r="L11772" s="93"/>
      <c r="N11772" s="93"/>
      <c r="P11772" s="93"/>
    </row>
    <row r="11773" spans="2:16">
      <c r="B11773" s="93"/>
      <c r="C11773" s="93"/>
      <c r="D11773" s="93"/>
      <c r="F11773" s="93"/>
      <c r="H11773" s="93"/>
      <c r="J11773" s="93"/>
      <c r="L11773" s="93"/>
      <c r="N11773" s="93"/>
      <c r="P11773" s="93"/>
    </row>
    <row r="11774" spans="2:16">
      <c r="B11774" s="93"/>
      <c r="C11774" s="93"/>
      <c r="D11774" s="93"/>
      <c r="F11774" s="93"/>
      <c r="H11774" s="93"/>
      <c r="J11774" s="93"/>
      <c r="L11774" s="93"/>
      <c r="N11774" s="93"/>
      <c r="P11774" s="93"/>
    </row>
    <row r="11775" spans="2:16">
      <c r="B11775" s="93"/>
      <c r="C11775" s="93"/>
      <c r="D11775" s="93"/>
      <c r="F11775" s="93"/>
      <c r="H11775" s="93"/>
      <c r="J11775" s="93"/>
      <c r="L11775" s="93"/>
      <c r="N11775" s="93"/>
      <c r="P11775" s="93"/>
    </row>
    <row r="11776" spans="2:16">
      <c r="B11776" s="93"/>
      <c r="C11776" s="93"/>
      <c r="D11776" s="93"/>
      <c r="F11776" s="93"/>
      <c r="H11776" s="93"/>
      <c r="J11776" s="93"/>
      <c r="L11776" s="93"/>
      <c r="N11776" s="93"/>
      <c r="P11776" s="93"/>
    </row>
    <row r="11777" spans="2:16">
      <c r="B11777" s="93"/>
      <c r="C11777" s="93"/>
      <c r="D11777" s="93"/>
      <c r="F11777" s="93"/>
      <c r="H11777" s="93"/>
      <c r="J11777" s="93"/>
      <c r="L11777" s="93"/>
      <c r="N11777" s="93"/>
      <c r="P11777" s="93"/>
    </row>
    <row r="11778" spans="2:16">
      <c r="B11778" s="93"/>
      <c r="C11778" s="93"/>
      <c r="D11778" s="93"/>
      <c r="F11778" s="93"/>
      <c r="H11778" s="93"/>
      <c r="J11778" s="93"/>
      <c r="L11778" s="93"/>
      <c r="N11778" s="93"/>
      <c r="P11778" s="93"/>
    </row>
    <row r="11779" spans="2:16">
      <c r="B11779" s="93"/>
      <c r="C11779" s="93"/>
      <c r="D11779" s="93"/>
      <c r="F11779" s="93"/>
      <c r="H11779" s="93"/>
      <c r="J11779" s="93"/>
      <c r="L11779" s="93"/>
      <c r="N11779" s="93"/>
      <c r="P11779" s="93"/>
    </row>
    <row r="11780" spans="2:16">
      <c r="B11780" s="93"/>
      <c r="C11780" s="93"/>
      <c r="D11780" s="93"/>
      <c r="F11780" s="93"/>
      <c r="H11780" s="93"/>
      <c r="J11780" s="93"/>
      <c r="L11780" s="93"/>
      <c r="N11780" s="93"/>
      <c r="P11780" s="93"/>
    </row>
    <row r="11781" spans="2:16">
      <c r="B11781" s="93"/>
      <c r="C11781" s="93"/>
      <c r="D11781" s="93"/>
      <c r="F11781" s="93"/>
      <c r="H11781" s="93"/>
      <c r="J11781" s="93"/>
      <c r="L11781" s="93"/>
      <c r="N11781" s="93"/>
      <c r="P11781" s="93"/>
    </row>
    <row r="11782" spans="2:16">
      <c r="B11782" s="93"/>
      <c r="C11782" s="93"/>
      <c r="D11782" s="93"/>
      <c r="F11782" s="93"/>
      <c r="H11782" s="93"/>
      <c r="J11782" s="93"/>
      <c r="L11782" s="93"/>
      <c r="N11782" s="93"/>
      <c r="P11782" s="93"/>
    </row>
    <row r="11783" spans="2:16">
      <c r="B11783" s="93"/>
      <c r="C11783" s="93"/>
      <c r="D11783" s="93"/>
      <c r="F11783" s="93"/>
      <c r="H11783" s="93"/>
      <c r="J11783" s="93"/>
      <c r="L11783" s="93"/>
      <c r="N11783" s="93"/>
      <c r="P11783" s="93"/>
    </row>
    <row r="11784" spans="2:16">
      <c r="B11784" s="93"/>
      <c r="C11784" s="93"/>
      <c r="D11784" s="93"/>
      <c r="F11784" s="93"/>
      <c r="H11784" s="93"/>
      <c r="J11784" s="93"/>
      <c r="L11784" s="93"/>
      <c r="N11784" s="93"/>
      <c r="P11784" s="93"/>
    </row>
    <row r="11785" spans="2:16">
      <c r="B11785" s="93"/>
      <c r="C11785" s="93"/>
      <c r="D11785" s="93"/>
      <c r="F11785" s="93"/>
      <c r="H11785" s="93"/>
      <c r="J11785" s="93"/>
      <c r="L11785" s="93"/>
      <c r="N11785" s="93"/>
      <c r="P11785" s="93"/>
    </row>
    <row r="11786" spans="2:16">
      <c r="B11786" s="93"/>
      <c r="C11786" s="93"/>
      <c r="D11786" s="93"/>
      <c r="F11786" s="93"/>
      <c r="H11786" s="93"/>
      <c r="J11786" s="93"/>
      <c r="L11786" s="93"/>
      <c r="N11786" s="93"/>
      <c r="P11786" s="93"/>
    </row>
    <row r="11787" spans="2:16">
      <c r="B11787" s="93"/>
      <c r="C11787" s="93"/>
      <c r="D11787" s="93"/>
      <c r="F11787" s="93"/>
      <c r="H11787" s="93"/>
      <c r="J11787" s="93"/>
      <c r="L11787" s="93"/>
      <c r="N11787" s="93"/>
      <c r="P11787" s="93"/>
    </row>
    <row r="11788" spans="2:16">
      <c r="B11788" s="93"/>
      <c r="C11788" s="93"/>
      <c r="D11788" s="93"/>
      <c r="F11788" s="93"/>
      <c r="H11788" s="93"/>
      <c r="J11788" s="93"/>
      <c r="L11788" s="93"/>
      <c r="N11788" s="93"/>
      <c r="P11788" s="93"/>
    </row>
    <row r="11789" spans="2:16">
      <c r="B11789" s="93"/>
      <c r="C11789" s="93"/>
      <c r="D11789" s="93"/>
      <c r="F11789" s="93"/>
      <c r="H11789" s="93"/>
      <c r="J11789" s="93"/>
      <c r="L11789" s="93"/>
      <c r="N11789" s="93"/>
      <c r="P11789" s="93"/>
    </row>
    <row r="11790" spans="2:16">
      <c r="B11790" s="93"/>
      <c r="C11790" s="93"/>
      <c r="D11790" s="93"/>
      <c r="F11790" s="93"/>
      <c r="H11790" s="93"/>
      <c r="J11790" s="93"/>
      <c r="L11790" s="93"/>
      <c r="N11790" s="93"/>
      <c r="P11790" s="93"/>
    </row>
    <row r="11791" spans="2:16">
      <c r="B11791" s="93"/>
      <c r="C11791" s="93"/>
      <c r="D11791" s="93"/>
      <c r="F11791" s="93"/>
      <c r="H11791" s="93"/>
      <c r="J11791" s="93"/>
      <c r="L11791" s="93"/>
      <c r="N11791" s="93"/>
      <c r="P11791" s="93"/>
    </row>
    <row r="11792" spans="2:16">
      <c r="B11792" s="93"/>
      <c r="C11792" s="93"/>
      <c r="D11792" s="93"/>
      <c r="F11792" s="93"/>
      <c r="H11792" s="93"/>
      <c r="J11792" s="93"/>
      <c r="L11792" s="93"/>
      <c r="N11792" s="93"/>
      <c r="P11792" s="93"/>
    </row>
    <row r="11793" spans="2:16">
      <c r="B11793" s="93"/>
      <c r="C11793" s="93"/>
      <c r="D11793" s="93"/>
      <c r="F11793" s="93"/>
      <c r="H11793" s="93"/>
      <c r="J11793" s="93"/>
      <c r="L11793" s="93"/>
      <c r="N11793" s="93"/>
      <c r="P11793" s="93"/>
    </row>
    <row r="11794" spans="2:16">
      <c r="B11794" s="93"/>
      <c r="C11794" s="93"/>
      <c r="D11794" s="93"/>
      <c r="F11794" s="93"/>
      <c r="H11794" s="93"/>
      <c r="J11794" s="93"/>
      <c r="L11794" s="93"/>
      <c r="N11794" s="93"/>
      <c r="P11794" s="93"/>
    </row>
    <row r="11795" spans="2:16">
      <c r="B11795" s="93"/>
      <c r="C11795" s="93"/>
      <c r="D11795" s="93"/>
      <c r="F11795" s="93"/>
      <c r="H11795" s="93"/>
      <c r="J11795" s="93"/>
      <c r="L11795" s="93"/>
      <c r="N11795" s="93"/>
      <c r="P11795" s="93"/>
    </row>
    <row r="11796" spans="2:16">
      <c r="B11796" s="93"/>
      <c r="C11796" s="93"/>
      <c r="D11796" s="93"/>
      <c r="F11796" s="93"/>
      <c r="H11796" s="93"/>
      <c r="J11796" s="93"/>
      <c r="L11796" s="93"/>
      <c r="N11796" s="93"/>
      <c r="P11796" s="93"/>
    </row>
    <row r="11797" spans="2:16">
      <c r="B11797" s="93"/>
      <c r="C11797" s="93"/>
      <c r="D11797" s="93"/>
      <c r="F11797" s="93"/>
      <c r="H11797" s="93"/>
      <c r="J11797" s="93"/>
      <c r="L11797" s="93"/>
      <c r="N11797" s="93"/>
      <c r="P11797" s="93"/>
    </row>
    <row r="11798" spans="2:16">
      <c r="B11798" s="93"/>
      <c r="C11798" s="93"/>
      <c r="D11798" s="93"/>
      <c r="F11798" s="93"/>
      <c r="H11798" s="93"/>
      <c r="J11798" s="93"/>
      <c r="L11798" s="93"/>
      <c r="N11798" s="93"/>
      <c r="P11798" s="93"/>
    </row>
    <row r="11799" spans="2:16">
      <c r="B11799" s="93"/>
      <c r="C11799" s="93"/>
      <c r="D11799" s="93"/>
      <c r="F11799" s="93"/>
      <c r="H11799" s="93"/>
      <c r="J11799" s="93"/>
      <c r="L11799" s="93"/>
      <c r="N11799" s="93"/>
      <c r="P11799" s="93"/>
    </row>
    <row r="11800" spans="2:16">
      <c r="B11800" s="93"/>
      <c r="C11800" s="93"/>
      <c r="D11800" s="93"/>
      <c r="F11800" s="93"/>
      <c r="H11800" s="93"/>
      <c r="J11800" s="93"/>
      <c r="L11800" s="93"/>
      <c r="N11800" s="93"/>
      <c r="P11800" s="93"/>
    </row>
    <row r="11801" spans="2:16">
      <c r="B11801" s="93"/>
      <c r="C11801" s="93"/>
      <c r="D11801" s="93"/>
      <c r="F11801" s="93"/>
      <c r="H11801" s="93"/>
      <c r="J11801" s="93"/>
      <c r="L11801" s="93"/>
      <c r="N11801" s="93"/>
      <c r="P11801" s="93"/>
    </row>
    <row r="11802" spans="2:16">
      <c r="B11802" s="93"/>
      <c r="C11802" s="93"/>
      <c r="D11802" s="93"/>
      <c r="F11802" s="93"/>
      <c r="H11802" s="93"/>
      <c r="J11802" s="93"/>
      <c r="L11802" s="93"/>
      <c r="N11802" s="93"/>
      <c r="P11802" s="93"/>
    </row>
    <row r="11803" spans="2:16">
      <c r="B11803" s="93"/>
      <c r="C11803" s="93"/>
      <c r="D11803" s="93"/>
      <c r="F11803" s="93"/>
      <c r="H11803" s="93"/>
      <c r="J11803" s="93"/>
      <c r="L11803" s="93"/>
      <c r="N11803" s="93"/>
      <c r="P11803" s="93"/>
    </row>
    <row r="11804" spans="2:16">
      <c r="B11804" s="93"/>
      <c r="C11804" s="93"/>
      <c r="D11804" s="93"/>
      <c r="F11804" s="93"/>
      <c r="H11804" s="93"/>
      <c r="J11804" s="93"/>
      <c r="L11804" s="93"/>
      <c r="N11804" s="93"/>
      <c r="P11804" s="93"/>
    </row>
    <row r="11805" spans="2:16">
      <c r="B11805" s="93"/>
      <c r="C11805" s="93"/>
      <c r="D11805" s="93"/>
      <c r="F11805" s="93"/>
      <c r="H11805" s="93"/>
      <c r="J11805" s="93"/>
      <c r="L11805" s="93"/>
      <c r="N11805" s="93"/>
      <c r="P11805" s="93"/>
    </row>
    <row r="11806" spans="2:16">
      <c r="B11806" s="93"/>
      <c r="C11806" s="93"/>
      <c r="D11806" s="93"/>
      <c r="F11806" s="93"/>
      <c r="H11806" s="93"/>
      <c r="J11806" s="93"/>
      <c r="L11806" s="93"/>
      <c r="N11806" s="93"/>
      <c r="P11806" s="93"/>
    </row>
    <row r="11807" spans="2:16">
      <c r="B11807" s="93"/>
      <c r="C11807" s="93"/>
      <c r="D11807" s="93"/>
      <c r="F11807" s="93"/>
      <c r="H11807" s="93"/>
      <c r="J11807" s="93"/>
      <c r="L11807" s="93"/>
      <c r="N11807" s="93"/>
      <c r="P11807" s="93"/>
    </row>
    <row r="11808" spans="2:16">
      <c r="B11808" s="93"/>
      <c r="C11808" s="93"/>
      <c r="D11808" s="93"/>
      <c r="F11808" s="93"/>
      <c r="H11808" s="93"/>
      <c r="J11808" s="93"/>
      <c r="L11808" s="93"/>
      <c r="N11808" s="93"/>
      <c r="P11808" s="93"/>
    </row>
    <row r="11809" spans="2:16">
      <c r="B11809" s="93"/>
      <c r="C11809" s="93"/>
      <c r="D11809" s="93"/>
      <c r="F11809" s="93"/>
      <c r="H11809" s="93"/>
      <c r="J11809" s="93"/>
      <c r="L11809" s="93"/>
      <c r="N11809" s="93"/>
      <c r="P11809" s="93"/>
    </row>
    <row r="11810" spans="2:16">
      <c r="B11810" s="93"/>
      <c r="C11810" s="93"/>
      <c r="D11810" s="93"/>
      <c r="F11810" s="93"/>
      <c r="H11810" s="93"/>
      <c r="J11810" s="93"/>
      <c r="L11810" s="93"/>
      <c r="N11810" s="93"/>
      <c r="P11810" s="93"/>
    </row>
    <row r="11811" spans="2:16">
      <c r="B11811" s="93"/>
      <c r="C11811" s="93"/>
      <c r="D11811" s="93"/>
      <c r="F11811" s="93"/>
      <c r="H11811" s="93"/>
      <c r="J11811" s="93"/>
      <c r="L11811" s="93"/>
      <c r="N11811" s="93"/>
      <c r="P11811" s="93"/>
    </row>
    <row r="11812" spans="2:16">
      <c r="B11812" s="93"/>
      <c r="C11812" s="93"/>
      <c r="D11812" s="93"/>
      <c r="F11812" s="93"/>
      <c r="H11812" s="93"/>
      <c r="J11812" s="93"/>
      <c r="L11812" s="93"/>
      <c r="N11812" s="93"/>
      <c r="P11812" s="93"/>
    </row>
    <row r="11813" spans="2:16">
      <c r="B11813" s="93"/>
      <c r="C11813" s="93"/>
      <c r="D11813" s="93"/>
      <c r="F11813" s="93"/>
      <c r="H11813" s="93"/>
      <c r="J11813" s="93"/>
      <c r="L11813" s="93"/>
      <c r="N11813" s="93"/>
      <c r="P11813" s="93"/>
    </row>
    <row r="11814" spans="2:16">
      <c r="B11814" s="93"/>
      <c r="C11814" s="93"/>
      <c r="D11814" s="93"/>
      <c r="F11814" s="93"/>
      <c r="H11814" s="93"/>
      <c r="J11814" s="93"/>
      <c r="L11814" s="93"/>
      <c r="N11814" s="93"/>
      <c r="P11814" s="93"/>
    </row>
    <row r="11815" spans="2:16">
      <c r="B11815" s="93"/>
      <c r="C11815" s="93"/>
      <c r="D11815" s="93"/>
      <c r="F11815" s="93"/>
      <c r="H11815" s="93"/>
      <c r="J11815" s="93"/>
      <c r="L11815" s="93"/>
      <c r="N11815" s="93"/>
      <c r="P11815" s="93"/>
    </row>
    <row r="11816" spans="2:16">
      <c r="B11816" s="93"/>
      <c r="C11816" s="93"/>
      <c r="D11816" s="93"/>
      <c r="F11816" s="93"/>
      <c r="H11816" s="93"/>
      <c r="J11816" s="93"/>
      <c r="L11816" s="93"/>
      <c r="N11816" s="93"/>
      <c r="P11816" s="93"/>
    </row>
    <row r="11817" spans="2:16">
      <c r="B11817" s="93"/>
      <c r="C11817" s="93"/>
      <c r="D11817" s="93"/>
      <c r="F11817" s="93"/>
      <c r="H11817" s="93"/>
      <c r="J11817" s="93"/>
      <c r="L11817" s="93"/>
      <c r="N11817" s="93"/>
      <c r="P11817" s="93"/>
    </row>
    <row r="11818" spans="2:16">
      <c r="B11818" s="93"/>
      <c r="C11818" s="93"/>
      <c r="D11818" s="93"/>
      <c r="F11818" s="93"/>
      <c r="H11818" s="93"/>
      <c r="J11818" s="93"/>
      <c r="L11818" s="93"/>
      <c r="N11818" s="93"/>
      <c r="P11818" s="93"/>
    </row>
    <row r="11819" spans="2:16">
      <c r="B11819" s="93"/>
      <c r="C11819" s="93"/>
      <c r="D11819" s="93"/>
      <c r="F11819" s="93"/>
      <c r="H11819" s="93"/>
      <c r="J11819" s="93"/>
      <c r="L11819" s="93"/>
      <c r="N11819" s="93"/>
      <c r="P11819" s="93"/>
    </row>
    <row r="11820" spans="2:16">
      <c r="B11820" s="93"/>
      <c r="C11820" s="93"/>
      <c r="D11820" s="93"/>
      <c r="F11820" s="93"/>
      <c r="H11820" s="93"/>
      <c r="J11820" s="93"/>
      <c r="L11820" s="93"/>
      <c r="N11820" s="93"/>
      <c r="P11820" s="93"/>
    </row>
    <row r="11821" spans="2:16">
      <c r="B11821" s="93"/>
      <c r="C11821" s="93"/>
      <c r="D11821" s="93"/>
      <c r="F11821" s="93"/>
      <c r="H11821" s="93"/>
      <c r="J11821" s="93"/>
      <c r="L11821" s="93"/>
      <c r="N11821" s="93"/>
      <c r="P11821" s="93"/>
    </row>
    <row r="11822" spans="2:16">
      <c r="B11822" s="93"/>
      <c r="C11822" s="93"/>
      <c r="D11822" s="93"/>
      <c r="F11822" s="93"/>
      <c r="H11822" s="93"/>
      <c r="J11822" s="93"/>
      <c r="L11822" s="93"/>
      <c r="N11822" s="93"/>
      <c r="P11822" s="93"/>
    </row>
    <row r="11823" spans="2:16">
      <c r="B11823" s="93"/>
      <c r="C11823" s="93"/>
      <c r="D11823" s="93"/>
      <c r="F11823" s="93"/>
      <c r="H11823" s="93"/>
      <c r="J11823" s="93"/>
      <c r="L11823" s="93"/>
      <c r="N11823" s="93"/>
      <c r="P11823" s="93"/>
    </row>
    <row r="11824" spans="2:16">
      <c r="B11824" s="93"/>
      <c r="C11824" s="93"/>
      <c r="D11824" s="93"/>
      <c r="F11824" s="93"/>
      <c r="H11824" s="93"/>
      <c r="J11824" s="93"/>
      <c r="L11824" s="93"/>
      <c r="N11824" s="93"/>
      <c r="P11824" s="93"/>
    </row>
    <row r="11825" spans="2:16">
      <c r="B11825" s="93"/>
      <c r="C11825" s="93"/>
      <c r="D11825" s="93"/>
      <c r="F11825" s="93"/>
      <c r="H11825" s="93"/>
      <c r="J11825" s="93"/>
      <c r="L11825" s="93"/>
      <c r="N11825" s="93"/>
      <c r="P11825" s="93"/>
    </row>
    <row r="11826" spans="2:16">
      <c r="B11826" s="93"/>
      <c r="C11826" s="93"/>
      <c r="D11826" s="93"/>
      <c r="F11826" s="93"/>
      <c r="H11826" s="93"/>
      <c r="J11826" s="93"/>
      <c r="L11826" s="93"/>
      <c r="N11826" s="93"/>
      <c r="P11826" s="93"/>
    </row>
    <row r="11827" spans="2:16">
      <c r="B11827" s="93"/>
      <c r="C11827" s="93"/>
      <c r="D11827" s="93"/>
      <c r="F11827" s="93"/>
      <c r="H11827" s="93"/>
      <c r="J11827" s="93"/>
      <c r="L11827" s="93"/>
      <c r="N11827" s="93"/>
      <c r="P11827" s="93"/>
    </row>
    <row r="11828" spans="2:16">
      <c r="B11828" s="93"/>
      <c r="C11828" s="93"/>
      <c r="D11828" s="93"/>
      <c r="F11828" s="93"/>
      <c r="H11828" s="93"/>
      <c r="J11828" s="93"/>
      <c r="L11828" s="93"/>
      <c r="N11828" s="93"/>
      <c r="P11828" s="93"/>
    </row>
    <row r="11829" spans="2:16">
      <c r="B11829" s="93"/>
      <c r="C11829" s="93"/>
      <c r="D11829" s="93"/>
      <c r="F11829" s="93"/>
      <c r="H11829" s="93"/>
      <c r="J11829" s="93"/>
      <c r="L11829" s="93"/>
      <c r="N11829" s="93"/>
      <c r="P11829" s="93"/>
    </row>
    <row r="11830" spans="2:16">
      <c r="B11830" s="93"/>
      <c r="C11830" s="93"/>
      <c r="D11830" s="93"/>
      <c r="F11830" s="93"/>
      <c r="H11830" s="93"/>
      <c r="J11830" s="93"/>
      <c r="L11830" s="93"/>
      <c r="N11830" s="93"/>
      <c r="P11830" s="93"/>
    </row>
    <row r="11831" spans="2:16">
      <c r="B11831" s="93"/>
      <c r="C11831" s="93"/>
      <c r="D11831" s="93"/>
      <c r="F11831" s="93"/>
      <c r="H11831" s="93"/>
      <c r="J11831" s="93"/>
      <c r="L11831" s="93"/>
      <c r="N11831" s="93"/>
      <c r="P11831" s="93"/>
    </row>
    <row r="11832" spans="2:16">
      <c r="B11832" s="93"/>
      <c r="C11832" s="93"/>
      <c r="D11832" s="93"/>
      <c r="F11832" s="93"/>
      <c r="H11832" s="93"/>
      <c r="J11832" s="93"/>
      <c r="L11832" s="93"/>
      <c r="N11832" s="93"/>
      <c r="P11832" s="93"/>
    </row>
    <row r="11833" spans="2:16">
      <c r="B11833" s="93"/>
      <c r="C11833" s="93"/>
      <c r="D11833" s="93"/>
      <c r="F11833" s="93"/>
      <c r="H11833" s="93"/>
      <c r="J11833" s="93"/>
      <c r="L11833" s="93"/>
      <c r="N11833" s="93"/>
      <c r="P11833" s="93"/>
    </row>
    <row r="11834" spans="2:16">
      <c r="B11834" s="93"/>
      <c r="C11834" s="93"/>
      <c r="D11834" s="93"/>
      <c r="F11834" s="93"/>
      <c r="H11834" s="93"/>
      <c r="J11834" s="93"/>
      <c r="L11834" s="93"/>
      <c r="N11834" s="93"/>
      <c r="P11834" s="93"/>
    </row>
    <row r="11835" spans="2:16">
      <c r="B11835" s="93"/>
      <c r="C11835" s="93"/>
      <c r="D11835" s="93"/>
      <c r="F11835" s="93"/>
      <c r="H11835" s="93"/>
      <c r="J11835" s="93"/>
      <c r="L11835" s="93"/>
      <c r="N11835" s="93"/>
      <c r="P11835" s="93"/>
    </row>
    <row r="11836" spans="2:16">
      <c r="B11836" s="93"/>
      <c r="C11836" s="93"/>
      <c r="D11836" s="93"/>
      <c r="F11836" s="93"/>
      <c r="H11836" s="93"/>
      <c r="J11836" s="93"/>
      <c r="L11836" s="93"/>
      <c r="N11836" s="93"/>
      <c r="P11836" s="93"/>
    </row>
    <row r="11837" spans="2:16">
      <c r="B11837" s="93"/>
      <c r="C11837" s="93"/>
      <c r="D11837" s="93"/>
      <c r="F11837" s="93"/>
      <c r="H11837" s="93"/>
      <c r="J11837" s="93"/>
      <c r="L11837" s="93"/>
      <c r="N11837" s="93"/>
      <c r="P11837" s="93"/>
    </row>
    <row r="11838" spans="2:16">
      <c r="B11838" s="93"/>
      <c r="C11838" s="93"/>
      <c r="D11838" s="93"/>
      <c r="F11838" s="93"/>
      <c r="H11838" s="93"/>
      <c r="J11838" s="93"/>
      <c r="L11838" s="93"/>
      <c r="N11838" s="93"/>
      <c r="P11838" s="93"/>
    </row>
    <row r="11839" spans="2:16">
      <c r="B11839" s="93"/>
      <c r="C11839" s="93"/>
      <c r="D11839" s="93"/>
      <c r="F11839" s="93"/>
      <c r="H11839" s="93"/>
      <c r="J11839" s="93"/>
      <c r="L11839" s="93"/>
      <c r="N11839" s="93"/>
      <c r="P11839" s="93"/>
    </row>
    <row r="11840" spans="2:16">
      <c r="B11840" s="93"/>
      <c r="C11840" s="93"/>
      <c r="D11840" s="93"/>
      <c r="F11840" s="93"/>
      <c r="H11840" s="93"/>
      <c r="J11840" s="93"/>
      <c r="L11840" s="93"/>
      <c r="N11840" s="93"/>
      <c r="P11840" s="93"/>
    </row>
    <row r="11841" spans="2:16">
      <c r="B11841" s="93"/>
      <c r="C11841" s="93"/>
      <c r="D11841" s="93"/>
      <c r="F11841" s="93"/>
      <c r="H11841" s="93"/>
      <c r="J11841" s="93"/>
      <c r="L11841" s="93"/>
      <c r="N11841" s="93"/>
      <c r="P11841" s="93"/>
    </row>
    <row r="11842" spans="2:16">
      <c r="B11842" s="93"/>
      <c r="C11842" s="93"/>
      <c r="D11842" s="93"/>
      <c r="F11842" s="93"/>
      <c r="H11842" s="93"/>
      <c r="J11842" s="93"/>
      <c r="L11842" s="93"/>
      <c r="N11842" s="93"/>
      <c r="P11842" s="93"/>
    </row>
    <row r="11843" spans="2:16">
      <c r="B11843" s="93"/>
      <c r="C11843" s="93"/>
      <c r="D11843" s="93"/>
      <c r="F11843" s="93"/>
      <c r="H11843" s="93"/>
      <c r="J11843" s="93"/>
      <c r="L11843" s="93"/>
      <c r="N11843" s="93"/>
      <c r="P11843" s="93"/>
    </row>
    <row r="11844" spans="2:16">
      <c r="B11844" s="93"/>
      <c r="C11844" s="93"/>
      <c r="D11844" s="93"/>
      <c r="F11844" s="93"/>
      <c r="H11844" s="93"/>
      <c r="J11844" s="93"/>
      <c r="L11844" s="93"/>
      <c r="N11844" s="93"/>
      <c r="P11844" s="93"/>
    </row>
    <row r="11845" spans="2:16">
      <c r="B11845" s="93"/>
      <c r="C11845" s="93"/>
      <c r="D11845" s="93"/>
      <c r="F11845" s="93"/>
      <c r="H11845" s="93"/>
      <c r="J11845" s="93"/>
      <c r="L11845" s="93"/>
      <c r="N11845" s="93"/>
      <c r="P11845" s="93"/>
    </row>
    <row r="11846" spans="2:16">
      <c r="B11846" s="93"/>
      <c r="C11846" s="93"/>
      <c r="D11846" s="93"/>
      <c r="F11846" s="93"/>
      <c r="H11846" s="93"/>
      <c r="J11846" s="93"/>
      <c r="L11846" s="93"/>
      <c r="N11846" s="93"/>
      <c r="P11846" s="93"/>
    </row>
    <row r="11847" spans="2:16">
      <c r="B11847" s="93"/>
      <c r="C11847" s="93"/>
      <c r="D11847" s="93"/>
      <c r="F11847" s="93"/>
      <c r="H11847" s="93"/>
      <c r="J11847" s="93"/>
      <c r="L11847" s="93"/>
      <c r="N11847" s="93"/>
      <c r="P11847" s="93"/>
    </row>
    <row r="11848" spans="2:16">
      <c r="B11848" s="93"/>
      <c r="C11848" s="93"/>
      <c r="D11848" s="93"/>
      <c r="F11848" s="93"/>
      <c r="H11848" s="93"/>
      <c r="J11848" s="93"/>
      <c r="L11848" s="93"/>
      <c r="N11848" s="93"/>
      <c r="P11848" s="93"/>
    </row>
    <row r="11849" spans="2:16">
      <c r="B11849" s="93"/>
      <c r="C11849" s="93"/>
      <c r="D11849" s="93"/>
      <c r="F11849" s="93"/>
      <c r="H11849" s="93"/>
      <c r="J11849" s="93"/>
      <c r="L11849" s="93"/>
      <c r="N11849" s="93"/>
      <c r="P11849" s="93"/>
    </row>
    <row r="11850" spans="2:16">
      <c r="B11850" s="93"/>
      <c r="C11850" s="93"/>
      <c r="D11850" s="93"/>
      <c r="F11850" s="93"/>
      <c r="H11850" s="93"/>
      <c r="J11850" s="93"/>
      <c r="L11850" s="93"/>
      <c r="N11850" s="93"/>
      <c r="P11850" s="93"/>
    </row>
    <row r="11851" spans="2:16">
      <c r="B11851" s="93"/>
      <c r="C11851" s="93"/>
      <c r="D11851" s="93"/>
      <c r="F11851" s="93"/>
      <c r="H11851" s="93"/>
      <c r="J11851" s="93"/>
      <c r="L11851" s="93"/>
      <c r="N11851" s="93"/>
      <c r="P11851" s="93"/>
    </row>
    <row r="11852" spans="2:16">
      <c r="B11852" s="93"/>
      <c r="C11852" s="93"/>
      <c r="D11852" s="93"/>
      <c r="F11852" s="93"/>
      <c r="H11852" s="93"/>
      <c r="J11852" s="93"/>
      <c r="L11852" s="93"/>
      <c r="N11852" s="93"/>
      <c r="P11852" s="93"/>
    </row>
    <row r="11853" spans="2:16">
      <c r="B11853" s="93"/>
      <c r="C11853" s="93"/>
      <c r="D11853" s="93"/>
      <c r="F11853" s="93"/>
      <c r="H11853" s="93"/>
      <c r="J11853" s="93"/>
      <c r="L11853" s="93"/>
      <c r="N11853" s="93"/>
      <c r="P11853" s="93"/>
    </row>
    <row r="11854" spans="2:16">
      <c r="B11854" s="93"/>
      <c r="C11854" s="93"/>
      <c r="D11854" s="93"/>
      <c r="F11854" s="93"/>
      <c r="H11854" s="93"/>
      <c r="J11854" s="93"/>
      <c r="L11854" s="93"/>
      <c r="N11854" s="93"/>
      <c r="P11854" s="93"/>
    </row>
    <row r="11855" spans="2:16">
      <c r="B11855" s="93"/>
      <c r="C11855" s="93"/>
      <c r="D11855" s="93"/>
      <c r="F11855" s="93"/>
      <c r="H11855" s="93"/>
      <c r="J11855" s="93"/>
      <c r="L11855" s="93"/>
      <c r="N11855" s="93"/>
      <c r="P11855" s="93"/>
    </row>
    <row r="11856" spans="2:16">
      <c r="B11856" s="93"/>
      <c r="C11856" s="93"/>
      <c r="D11856" s="93"/>
      <c r="F11856" s="93"/>
      <c r="H11856" s="93"/>
      <c r="J11856" s="93"/>
      <c r="L11856" s="93"/>
      <c r="N11856" s="93"/>
      <c r="P11856" s="93"/>
    </row>
    <row r="11857" spans="2:16">
      <c r="B11857" s="93"/>
      <c r="C11857" s="93"/>
      <c r="D11857" s="93"/>
      <c r="F11857" s="93"/>
      <c r="H11857" s="93"/>
      <c r="J11857" s="93"/>
      <c r="L11857" s="93"/>
      <c r="N11857" s="93"/>
      <c r="P11857" s="93"/>
    </row>
    <row r="11858" spans="2:16">
      <c r="B11858" s="93"/>
      <c r="C11858" s="93"/>
      <c r="D11858" s="93"/>
      <c r="F11858" s="93"/>
      <c r="H11858" s="93"/>
      <c r="J11858" s="93"/>
      <c r="L11858" s="93"/>
      <c r="N11858" s="93"/>
      <c r="P11858" s="93"/>
    </row>
    <row r="11859" spans="2:16">
      <c r="B11859" s="93"/>
      <c r="C11859" s="93"/>
      <c r="D11859" s="93"/>
      <c r="F11859" s="93"/>
      <c r="H11859" s="93"/>
      <c r="J11859" s="93"/>
      <c r="L11859" s="93"/>
      <c r="N11859" s="93"/>
      <c r="P11859" s="93"/>
    </row>
    <row r="11860" spans="2:16">
      <c r="B11860" s="93"/>
      <c r="C11860" s="93"/>
      <c r="D11860" s="93"/>
      <c r="F11860" s="93"/>
      <c r="H11860" s="93"/>
      <c r="J11860" s="93"/>
      <c r="L11860" s="93"/>
      <c r="N11860" s="93"/>
      <c r="P11860" s="93"/>
    </row>
    <row r="11861" spans="2:16">
      <c r="B11861" s="93"/>
      <c r="C11861" s="93"/>
      <c r="D11861" s="93"/>
      <c r="F11861" s="93"/>
      <c r="H11861" s="93"/>
      <c r="J11861" s="93"/>
      <c r="L11861" s="93"/>
      <c r="N11861" s="93"/>
      <c r="P11861" s="93"/>
    </row>
    <row r="11862" spans="2:16">
      <c r="B11862" s="93"/>
      <c r="C11862" s="93"/>
      <c r="D11862" s="93"/>
      <c r="F11862" s="93"/>
      <c r="H11862" s="93"/>
      <c r="J11862" s="93"/>
      <c r="L11862" s="93"/>
      <c r="N11862" s="93"/>
      <c r="P11862" s="93"/>
    </row>
    <row r="11863" spans="2:16">
      <c r="B11863" s="93"/>
      <c r="C11863" s="93"/>
      <c r="D11863" s="93"/>
      <c r="F11863" s="93"/>
      <c r="H11863" s="93"/>
      <c r="J11863" s="93"/>
      <c r="L11863" s="93"/>
      <c r="N11863" s="93"/>
      <c r="P11863" s="93"/>
    </row>
    <row r="11864" spans="2:16">
      <c r="B11864" s="93"/>
      <c r="C11864" s="93"/>
      <c r="D11864" s="93"/>
      <c r="F11864" s="93"/>
      <c r="H11864" s="93"/>
      <c r="J11864" s="93"/>
      <c r="L11864" s="93"/>
      <c r="N11864" s="93"/>
      <c r="P11864" s="93"/>
    </row>
    <row r="11865" spans="2:16">
      <c r="B11865" s="93"/>
      <c r="C11865" s="93"/>
      <c r="D11865" s="93"/>
      <c r="F11865" s="93"/>
      <c r="H11865" s="93"/>
      <c r="J11865" s="93"/>
      <c r="L11865" s="93"/>
      <c r="N11865" s="93"/>
      <c r="P11865" s="93"/>
    </row>
    <row r="11866" spans="2:16">
      <c r="B11866" s="93"/>
      <c r="C11866" s="93"/>
      <c r="D11866" s="93"/>
      <c r="F11866" s="93"/>
      <c r="H11866" s="93"/>
      <c r="J11866" s="93"/>
      <c r="L11866" s="93"/>
      <c r="N11866" s="93"/>
      <c r="P11866" s="93"/>
    </row>
    <row r="11867" spans="2:16">
      <c r="B11867" s="93"/>
      <c r="C11867" s="93"/>
      <c r="D11867" s="93"/>
      <c r="F11867" s="93"/>
      <c r="H11867" s="93"/>
      <c r="J11867" s="93"/>
      <c r="L11867" s="93"/>
      <c r="N11867" s="93"/>
      <c r="P11867" s="93"/>
    </row>
    <row r="11868" spans="2:16">
      <c r="B11868" s="93"/>
      <c r="C11868" s="93"/>
      <c r="D11868" s="93"/>
      <c r="F11868" s="93"/>
      <c r="H11868" s="93"/>
      <c r="J11868" s="93"/>
      <c r="L11868" s="93"/>
      <c r="N11868" s="93"/>
      <c r="P11868" s="93"/>
    </row>
    <row r="11869" spans="2:16">
      <c r="B11869" s="93"/>
      <c r="C11869" s="93"/>
      <c r="D11869" s="93"/>
      <c r="F11869" s="93"/>
      <c r="H11869" s="93"/>
      <c r="J11869" s="93"/>
      <c r="L11869" s="93"/>
      <c r="N11869" s="93"/>
      <c r="P11869" s="93"/>
    </row>
    <row r="11870" spans="2:16">
      <c r="B11870" s="93"/>
      <c r="C11870" s="93"/>
      <c r="D11870" s="93"/>
      <c r="F11870" s="93"/>
      <c r="H11870" s="93"/>
      <c r="J11870" s="93"/>
      <c r="L11870" s="93"/>
      <c r="N11870" s="93"/>
      <c r="P11870" s="93"/>
    </row>
    <row r="11871" spans="2:16">
      <c r="B11871" s="93"/>
      <c r="C11871" s="93"/>
      <c r="D11871" s="93"/>
      <c r="F11871" s="93"/>
      <c r="H11871" s="93"/>
      <c r="J11871" s="93"/>
      <c r="L11871" s="93"/>
      <c r="N11871" s="93"/>
      <c r="P11871" s="93"/>
    </row>
    <row r="11872" spans="2:16">
      <c r="B11872" s="93"/>
      <c r="C11872" s="93"/>
      <c r="D11872" s="93"/>
      <c r="F11872" s="93"/>
      <c r="H11872" s="93"/>
      <c r="J11872" s="93"/>
      <c r="L11872" s="93"/>
      <c r="N11872" s="93"/>
      <c r="P11872" s="93"/>
    </row>
    <row r="11873" spans="2:16">
      <c r="B11873" s="93"/>
      <c r="C11873" s="93"/>
      <c r="D11873" s="93"/>
      <c r="F11873" s="93"/>
      <c r="H11873" s="93"/>
      <c r="J11873" s="93"/>
      <c r="L11873" s="93"/>
      <c r="N11873" s="93"/>
      <c r="P11873" s="93"/>
    </row>
    <row r="11874" spans="2:16">
      <c r="B11874" s="93"/>
      <c r="C11874" s="93"/>
      <c r="D11874" s="93"/>
      <c r="F11874" s="93"/>
      <c r="H11874" s="93"/>
      <c r="J11874" s="93"/>
      <c r="L11874" s="93"/>
      <c r="N11874" s="93"/>
      <c r="P11874" s="93"/>
    </row>
    <row r="11875" spans="2:16">
      <c r="B11875" s="93"/>
      <c r="C11875" s="93"/>
      <c r="D11875" s="93"/>
      <c r="F11875" s="93"/>
      <c r="H11875" s="93"/>
      <c r="J11875" s="93"/>
      <c r="L11875" s="93"/>
      <c r="N11875" s="93"/>
      <c r="P11875" s="93"/>
    </row>
    <row r="11876" spans="2:16">
      <c r="B11876" s="93"/>
      <c r="C11876" s="93"/>
      <c r="D11876" s="93"/>
      <c r="F11876" s="93"/>
      <c r="H11876" s="93"/>
      <c r="J11876" s="93"/>
      <c r="L11876" s="93"/>
      <c r="N11876" s="93"/>
      <c r="P11876" s="93"/>
    </row>
    <row r="11877" spans="2:16">
      <c r="B11877" s="93"/>
      <c r="C11877" s="93"/>
      <c r="D11877" s="93"/>
      <c r="F11877" s="93"/>
      <c r="H11877" s="93"/>
      <c r="J11877" s="93"/>
      <c r="L11877" s="93"/>
      <c r="N11877" s="93"/>
      <c r="P11877" s="93"/>
    </row>
    <row r="11878" spans="2:16">
      <c r="B11878" s="93"/>
      <c r="C11878" s="93"/>
      <c r="D11878" s="93"/>
      <c r="F11878" s="93"/>
      <c r="H11878" s="93"/>
      <c r="J11878" s="93"/>
      <c r="L11878" s="93"/>
      <c r="N11878" s="93"/>
      <c r="P11878" s="93"/>
    </row>
    <row r="11879" spans="2:16">
      <c r="B11879" s="93"/>
      <c r="C11879" s="93"/>
      <c r="D11879" s="93"/>
      <c r="F11879" s="93"/>
      <c r="H11879" s="93"/>
      <c r="J11879" s="93"/>
      <c r="L11879" s="93"/>
      <c r="N11879" s="93"/>
      <c r="P11879" s="93"/>
    </row>
    <row r="11880" spans="2:16">
      <c r="B11880" s="93"/>
      <c r="C11880" s="93"/>
      <c r="D11880" s="93"/>
      <c r="F11880" s="93"/>
      <c r="H11880" s="93"/>
      <c r="J11880" s="93"/>
      <c r="L11880" s="93"/>
      <c r="N11880" s="93"/>
      <c r="P11880" s="93"/>
    </row>
    <row r="11881" spans="2:16">
      <c r="B11881" s="93"/>
      <c r="C11881" s="93"/>
      <c r="D11881" s="93"/>
      <c r="F11881" s="93"/>
      <c r="H11881" s="93"/>
      <c r="J11881" s="93"/>
      <c r="L11881" s="93"/>
      <c r="N11881" s="93"/>
      <c r="P11881" s="93"/>
    </row>
    <row r="11882" spans="2:16">
      <c r="B11882" s="93"/>
      <c r="C11882" s="93"/>
      <c r="D11882" s="93"/>
      <c r="F11882" s="93"/>
      <c r="H11882" s="93"/>
      <c r="J11882" s="93"/>
      <c r="L11882" s="93"/>
      <c r="N11882" s="93"/>
      <c r="P11882" s="93"/>
    </row>
    <row r="11883" spans="2:16">
      <c r="B11883" s="93"/>
      <c r="C11883" s="93"/>
      <c r="D11883" s="93"/>
      <c r="F11883" s="93"/>
      <c r="H11883" s="93"/>
      <c r="J11883" s="93"/>
      <c r="L11883" s="93"/>
      <c r="N11883" s="93"/>
      <c r="P11883" s="93"/>
    </row>
    <row r="11884" spans="2:16">
      <c r="B11884" s="93"/>
      <c r="C11884" s="93"/>
      <c r="D11884" s="93"/>
      <c r="F11884" s="93"/>
      <c r="H11884" s="93"/>
      <c r="J11884" s="93"/>
      <c r="L11884" s="93"/>
      <c r="N11884" s="93"/>
      <c r="P11884" s="93"/>
    </row>
    <row r="11885" spans="2:16">
      <c r="B11885" s="93"/>
      <c r="C11885" s="93"/>
      <c r="D11885" s="93"/>
      <c r="F11885" s="93"/>
      <c r="H11885" s="93"/>
      <c r="J11885" s="93"/>
      <c r="L11885" s="93"/>
      <c r="N11885" s="93"/>
      <c r="P11885" s="93"/>
    </row>
    <row r="11886" spans="2:16">
      <c r="B11886" s="93"/>
      <c r="C11886" s="93"/>
      <c r="D11886" s="93"/>
      <c r="F11886" s="93"/>
      <c r="H11886" s="93"/>
      <c r="J11886" s="93"/>
      <c r="L11886" s="93"/>
      <c r="N11886" s="93"/>
      <c r="P11886" s="93"/>
    </row>
    <row r="11887" spans="2:16">
      <c r="B11887" s="93"/>
      <c r="C11887" s="93"/>
      <c r="D11887" s="93"/>
      <c r="F11887" s="93"/>
      <c r="H11887" s="93"/>
      <c r="J11887" s="93"/>
      <c r="L11887" s="93"/>
      <c r="N11887" s="93"/>
      <c r="P11887" s="93"/>
    </row>
    <row r="11888" spans="2:16">
      <c r="B11888" s="93"/>
      <c r="C11888" s="93"/>
      <c r="D11888" s="93"/>
      <c r="F11888" s="93"/>
      <c r="H11888" s="93"/>
      <c r="J11888" s="93"/>
      <c r="L11888" s="93"/>
      <c r="N11888" s="93"/>
      <c r="P11888" s="93"/>
    </row>
    <row r="11889" spans="2:16">
      <c r="B11889" s="93"/>
      <c r="C11889" s="93"/>
      <c r="D11889" s="93"/>
      <c r="F11889" s="93"/>
      <c r="H11889" s="93"/>
      <c r="J11889" s="93"/>
      <c r="L11889" s="93"/>
      <c r="N11889" s="93"/>
      <c r="P11889" s="93"/>
    </row>
    <row r="11890" spans="2:16">
      <c r="B11890" s="93"/>
      <c r="C11890" s="93"/>
      <c r="D11890" s="93"/>
      <c r="F11890" s="93"/>
      <c r="H11890" s="93"/>
      <c r="J11890" s="93"/>
      <c r="L11890" s="93"/>
      <c r="N11890" s="93"/>
      <c r="P11890" s="93"/>
    </row>
    <row r="11891" spans="2:16">
      <c r="B11891" s="93"/>
      <c r="C11891" s="93"/>
      <c r="D11891" s="93"/>
      <c r="F11891" s="93"/>
      <c r="H11891" s="93"/>
      <c r="J11891" s="93"/>
      <c r="L11891" s="93"/>
      <c r="N11891" s="93"/>
      <c r="P11891" s="93"/>
    </row>
    <row r="11892" spans="2:16">
      <c r="B11892" s="93"/>
      <c r="C11892" s="93"/>
      <c r="D11892" s="93"/>
      <c r="F11892" s="93"/>
      <c r="H11892" s="93"/>
      <c r="J11892" s="93"/>
      <c r="L11892" s="93"/>
      <c r="N11892" s="93"/>
      <c r="P11892" s="93"/>
    </row>
    <row r="11893" spans="2:16">
      <c r="B11893" s="93"/>
      <c r="C11893" s="93"/>
      <c r="D11893" s="93"/>
      <c r="F11893" s="93"/>
      <c r="H11893" s="93"/>
      <c r="J11893" s="93"/>
      <c r="L11893" s="93"/>
      <c r="N11893" s="93"/>
      <c r="P11893" s="93"/>
    </row>
    <row r="11894" spans="2:16">
      <c r="B11894" s="93"/>
      <c r="C11894" s="93"/>
      <c r="D11894" s="93"/>
      <c r="F11894" s="93"/>
      <c r="H11894" s="93"/>
      <c r="J11894" s="93"/>
      <c r="L11894" s="93"/>
      <c r="N11894" s="93"/>
      <c r="P11894" s="93"/>
    </row>
    <row r="11895" spans="2:16">
      <c r="B11895" s="93"/>
      <c r="C11895" s="93"/>
      <c r="D11895" s="93"/>
      <c r="F11895" s="93"/>
      <c r="H11895" s="93"/>
      <c r="J11895" s="93"/>
      <c r="L11895" s="93"/>
      <c r="N11895" s="93"/>
      <c r="P11895" s="93"/>
    </row>
    <row r="11896" spans="2:16">
      <c r="B11896" s="93"/>
      <c r="C11896" s="93"/>
      <c r="D11896" s="93"/>
      <c r="F11896" s="93"/>
      <c r="H11896" s="93"/>
      <c r="J11896" s="93"/>
      <c r="L11896" s="93"/>
      <c r="N11896" s="93"/>
      <c r="P11896" s="93"/>
    </row>
    <row r="11897" spans="2:16">
      <c r="B11897" s="93"/>
      <c r="C11897" s="93"/>
      <c r="D11897" s="93"/>
      <c r="F11897" s="93"/>
      <c r="H11897" s="93"/>
      <c r="J11897" s="93"/>
      <c r="L11897" s="93"/>
      <c r="N11897" s="93"/>
      <c r="P11897" s="93"/>
    </row>
    <row r="11898" spans="2:16">
      <c r="B11898" s="93"/>
      <c r="C11898" s="93"/>
      <c r="D11898" s="93"/>
      <c r="F11898" s="93"/>
      <c r="H11898" s="93"/>
      <c r="J11898" s="93"/>
      <c r="L11898" s="93"/>
      <c r="N11898" s="93"/>
      <c r="P11898" s="93"/>
    </row>
    <row r="11899" spans="2:16">
      <c r="B11899" s="93"/>
      <c r="C11899" s="93"/>
      <c r="D11899" s="93"/>
      <c r="F11899" s="93"/>
      <c r="H11899" s="93"/>
      <c r="J11899" s="93"/>
      <c r="L11899" s="93"/>
      <c r="N11899" s="93"/>
      <c r="P11899" s="93"/>
    </row>
    <row r="11900" spans="2:16">
      <c r="B11900" s="93"/>
      <c r="C11900" s="93"/>
      <c r="D11900" s="93"/>
      <c r="F11900" s="93"/>
      <c r="H11900" s="93"/>
      <c r="J11900" s="93"/>
      <c r="L11900" s="93"/>
      <c r="N11900" s="93"/>
      <c r="P11900" s="93"/>
    </row>
    <row r="11901" spans="2:16">
      <c r="B11901" s="93"/>
      <c r="C11901" s="93"/>
      <c r="D11901" s="93"/>
      <c r="F11901" s="93"/>
      <c r="H11901" s="93"/>
      <c r="J11901" s="93"/>
      <c r="L11901" s="93"/>
      <c r="N11901" s="93"/>
      <c r="P11901" s="93"/>
    </row>
    <row r="11902" spans="2:16">
      <c r="B11902" s="93"/>
      <c r="C11902" s="93"/>
      <c r="D11902" s="93"/>
      <c r="F11902" s="93"/>
      <c r="H11902" s="93"/>
      <c r="J11902" s="93"/>
      <c r="L11902" s="93"/>
      <c r="N11902" s="93"/>
      <c r="P11902" s="93"/>
    </row>
    <row r="11903" spans="2:16">
      <c r="B11903" s="93"/>
      <c r="C11903" s="93"/>
      <c r="D11903" s="93"/>
      <c r="F11903" s="93"/>
      <c r="H11903" s="93"/>
      <c r="J11903" s="93"/>
      <c r="L11903" s="93"/>
      <c r="N11903" s="93"/>
      <c r="P11903" s="93"/>
    </row>
    <row r="11904" spans="2:16">
      <c r="B11904" s="93"/>
      <c r="C11904" s="93"/>
      <c r="D11904" s="93"/>
      <c r="F11904" s="93"/>
      <c r="H11904" s="93"/>
      <c r="J11904" s="93"/>
      <c r="L11904" s="93"/>
      <c r="N11904" s="93"/>
      <c r="P11904" s="93"/>
    </row>
    <row r="11905" spans="2:16">
      <c r="B11905" s="93"/>
      <c r="C11905" s="93"/>
      <c r="D11905" s="93"/>
      <c r="F11905" s="93"/>
      <c r="H11905" s="93"/>
      <c r="J11905" s="93"/>
      <c r="L11905" s="93"/>
      <c r="N11905" s="93"/>
      <c r="P11905" s="93"/>
    </row>
    <row r="11906" spans="2:16">
      <c r="B11906" s="93"/>
      <c r="C11906" s="93"/>
      <c r="D11906" s="93"/>
      <c r="F11906" s="93"/>
      <c r="H11906" s="93"/>
      <c r="J11906" s="93"/>
      <c r="L11906" s="93"/>
      <c r="N11906" s="93"/>
      <c r="P11906" s="93"/>
    </row>
    <row r="11907" spans="2:16">
      <c r="B11907" s="93"/>
      <c r="C11907" s="93"/>
      <c r="D11907" s="93"/>
      <c r="F11907" s="93"/>
      <c r="H11907" s="93"/>
      <c r="J11907" s="93"/>
      <c r="L11907" s="93"/>
      <c r="N11907" s="93"/>
      <c r="P11907" s="93"/>
    </row>
    <row r="11908" spans="2:16">
      <c r="B11908" s="93"/>
      <c r="C11908" s="93"/>
      <c r="D11908" s="93"/>
      <c r="F11908" s="93"/>
      <c r="H11908" s="93"/>
      <c r="J11908" s="93"/>
      <c r="L11908" s="93"/>
      <c r="N11908" s="93"/>
      <c r="P11908" s="93"/>
    </row>
    <row r="11909" spans="2:16">
      <c r="B11909" s="93"/>
      <c r="C11909" s="93"/>
      <c r="D11909" s="93"/>
      <c r="F11909" s="93"/>
      <c r="H11909" s="93"/>
      <c r="J11909" s="93"/>
      <c r="L11909" s="93"/>
      <c r="N11909" s="93"/>
      <c r="P11909" s="93"/>
    </row>
    <row r="11910" spans="2:16">
      <c r="B11910" s="93"/>
      <c r="C11910" s="93"/>
      <c r="D11910" s="93"/>
      <c r="F11910" s="93"/>
      <c r="H11910" s="93"/>
      <c r="J11910" s="93"/>
      <c r="L11910" s="93"/>
      <c r="N11910" s="93"/>
      <c r="P11910" s="93"/>
    </row>
    <row r="11911" spans="2:16">
      <c r="B11911" s="93"/>
      <c r="C11911" s="93"/>
      <c r="D11911" s="93"/>
      <c r="F11911" s="93"/>
      <c r="H11911" s="93"/>
      <c r="J11911" s="93"/>
      <c r="L11911" s="93"/>
      <c r="N11911" s="93"/>
      <c r="P11911" s="93"/>
    </row>
    <row r="11912" spans="2:16">
      <c r="B11912" s="93"/>
      <c r="C11912" s="93"/>
      <c r="D11912" s="93"/>
      <c r="F11912" s="93"/>
      <c r="H11912" s="93"/>
      <c r="J11912" s="93"/>
      <c r="L11912" s="93"/>
      <c r="N11912" s="93"/>
      <c r="P11912" s="93"/>
    </row>
    <row r="11913" spans="2:16">
      <c r="B11913" s="93"/>
      <c r="C11913" s="93"/>
      <c r="D11913" s="93"/>
      <c r="F11913" s="93"/>
      <c r="H11913" s="93"/>
      <c r="J11913" s="93"/>
      <c r="L11913" s="93"/>
      <c r="N11913" s="93"/>
      <c r="P11913" s="93"/>
    </row>
    <row r="11914" spans="2:16">
      <c r="B11914" s="93"/>
      <c r="C11914" s="93"/>
      <c r="D11914" s="93"/>
      <c r="F11914" s="93"/>
      <c r="H11914" s="93"/>
      <c r="J11914" s="93"/>
      <c r="L11914" s="93"/>
      <c r="N11914" s="93"/>
      <c r="P11914" s="93"/>
    </row>
    <row r="11915" spans="2:16">
      <c r="B11915" s="93"/>
      <c r="C11915" s="93"/>
      <c r="D11915" s="93"/>
      <c r="F11915" s="93"/>
      <c r="H11915" s="93"/>
      <c r="J11915" s="93"/>
      <c r="L11915" s="93"/>
      <c r="N11915" s="93"/>
      <c r="P11915" s="93"/>
    </row>
    <row r="11916" spans="2:16">
      <c r="B11916" s="93"/>
      <c r="C11916" s="93"/>
      <c r="D11916" s="93"/>
      <c r="F11916" s="93"/>
      <c r="H11916" s="93"/>
      <c r="J11916" s="93"/>
      <c r="L11916" s="93"/>
      <c r="N11916" s="93"/>
      <c r="P11916" s="93"/>
    </row>
    <row r="11917" spans="2:16">
      <c r="B11917" s="93"/>
      <c r="C11917" s="93"/>
      <c r="D11917" s="93"/>
      <c r="F11917" s="93"/>
      <c r="H11917" s="93"/>
      <c r="J11917" s="93"/>
      <c r="L11917" s="93"/>
      <c r="N11917" s="93"/>
      <c r="P11917" s="93"/>
    </row>
    <row r="11918" spans="2:16">
      <c r="B11918" s="93"/>
      <c r="C11918" s="93"/>
      <c r="D11918" s="93"/>
      <c r="F11918" s="93"/>
      <c r="H11918" s="93"/>
      <c r="J11918" s="93"/>
      <c r="L11918" s="93"/>
      <c r="N11918" s="93"/>
      <c r="P11918" s="93"/>
    </row>
    <row r="11919" spans="2:16">
      <c r="B11919" s="93"/>
      <c r="C11919" s="93"/>
      <c r="D11919" s="93"/>
      <c r="F11919" s="93"/>
      <c r="H11919" s="93"/>
      <c r="J11919" s="93"/>
      <c r="L11919" s="93"/>
      <c r="N11919" s="93"/>
      <c r="P11919" s="93"/>
    </row>
    <row r="11920" spans="2:16">
      <c r="B11920" s="93"/>
      <c r="C11920" s="93"/>
      <c r="D11920" s="93"/>
      <c r="F11920" s="93"/>
      <c r="H11920" s="93"/>
      <c r="J11920" s="93"/>
      <c r="L11920" s="93"/>
      <c r="N11920" s="93"/>
      <c r="P11920" s="93"/>
    </row>
    <row r="11921" spans="2:16">
      <c r="B11921" s="93"/>
      <c r="C11921" s="93"/>
      <c r="D11921" s="93"/>
      <c r="F11921" s="93"/>
      <c r="H11921" s="93"/>
      <c r="J11921" s="93"/>
      <c r="L11921" s="93"/>
      <c r="N11921" s="93"/>
      <c r="P11921" s="93"/>
    </row>
    <row r="11922" spans="2:16">
      <c r="B11922" s="93"/>
      <c r="C11922" s="93"/>
      <c r="D11922" s="93"/>
      <c r="F11922" s="93"/>
      <c r="H11922" s="93"/>
      <c r="J11922" s="93"/>
      <c r="L11922" s="93"/>
      <c r="N11922" s="93"/>
      <c r="P11922" s="93"/>
    </row>
    <row r="11923" spans="2:16">
      <c r="B11923" s="93"/>
      <c r="C11923" s="93"/>
      <c r="D11923" s="93"/>
      <c r="F11923" s="93"/>
      <c r="H11923" s="93"/>
      <c r="J11923" s="93"/>
      <c r="L11923" s="93"/>
      <c r="N11923" s="93"/>
      <c r="P11923" s="93"/>
    </row>
    <row r="11924" spans="2:16">
      <c r="B11924" s="93"/>
      <c r="C11924" s="93"/>
      <c r="D11924" s="93"/>
      <c r="F11924" s="93"/>
      <c r="H11924" s="93"/>
      <c r="J11924" s="93"/>
      <c r="L11924" s="93"/>
      <c r="N11924" s="93"/>
      <c r="P11924" s="93"/>
    </row>
    <row r="11925" spans="2:16">
      <c r="B11925" s="93"/>
      <c r="C11925" s="93"/>
      <c r="D11925" s="93"/>
      <c r="F11925" s="93"/>
      <c r="H11925" s="93"/>
      <c r="J11925" s="93"/>
      <c r="L11925" s="93"/>
      <c r="N11925" s="93"/>
      <c r="P11925" s="93"/>
    </row>
    <row r="11926" spans="2:16">
      <c r="B11926" s="93"/>
      <c r="C11926" s="93"/>
      <c r="D11926" s="93"/>
      <c r="F11926" s="93"/>
      <c r="H11926" s="93"/>
      <c r="J11926" s="93"/>
      <c r="L11926" s="93"/>
      <c r="N11926" s="93"/>
      <c r="P11926" s="93"/>
    </row>
    <row r="11927" spans="2:16">
      <c r="B11927" s="93"/>
      <c r="C11927" s="93"/>
      <c r="D11927" s="93"/>
      <c r="F11927" s="93"/>
      <c r="H11927" s="93"/>
      <c r="J11927" s="93"/>
      <c r="L11927" s="93"/>
      <c r="N11927" s="93"/>
      <c r="P11927" s="93"/>
    </row>
    <row r="11928" spans="2:16">
      <c r="B11928" s="93"/>
      <c r="C11928" s="93"/>
      <c r="D11928" s="93"/>
      <c r="F11928" s="93"/>
      <c r="H11928" s="93"/>
      <c r="J11928" s="93"/>
      <c r="L11928" s="93"/>
      <c r="N11928" s="93"/>
      <c r="P11928" s="93"/>
    </row>
    <row r="11929" spans="2:16">
      <c r="B11929" s="93"/>
      <c r="C11929" s="93"/>
      <c r="D11929" s="93"/>
      <c r="F11929" s="93"/>
      <c r="H11929" s="93"/>
      <c r="J11929" s="93"/>
      <c r="L11929" s="93"/>
      <c r="N11929" s="93"/>
      <c r="P11929" s="93"/>
    </row>
    <row r="11930" spans="2:16">
      <c r="B11930" s="93"/>
      <c r="C11930" s="93"/>
      <c r="D11930" s="93"/>
      <c r="F11930" s="93"/>
      <c r="H11930" s="93"/>
      <c r="J11930" s="93"/>
      <c r="L11930" s="93"/>
      <c r="N11930" s="93"/>
      <c r="P11930" s="93"/>
    </row>
    <row r="11931" spans="2:16">
      <c r="B11931" s="93"/>
      <c r="C11931" s="93"/>
      <c r="D11931" s="93"/>
      <c r="F11931" s="93"/>
      <c r="H11931" s="93"/>
      <c r="J11931" s="93"/>
      <c r="L11931" s="93"/>
      <c r="N11931" s="93"/>
      <c r="P11931" s="93"/>
    </row>
    <row r="11932" spans="2:16">
      <c r="B11932" s="93"/>
      <c r="C11932" s="93"/>
      <c r="D11932" s="93"/>
      <c r="F11932" s="93"/>
      <c r="H11932" s="93"/>
      <c r="J11932" s="93"/>
      <c r="L11932" s="93"/>
      <c r="N11932" s="93"/>
      <c r="P11932" s="93"/>
    </row>
    <row r="11933" spans="2:16">
      <c r="B11933" s="93"/>
      <c r="C11933" s="93"/>
      <c r="D11933" s="93"/>
      <c r="F11933" s="93"/>
      <c r="H11933" s="93"/>
      <c r="J11933" s="93"/>
      <c r="L11933" s="93"/>
      <c r="N11933" s="93"/>
      <c r="P11933" s="93"/>
    </row>
    <row r="11934" spans="2:16">
      <c r="B11934" s="93"/>
      <c r="C11934" s="93"/>
      <c r="D11934" s="93"/>
      <c r="F11934" s="93"/>
      <c r="H11934" s="93"/>
      <c r="J11934" s="93"/>
      <c r="L11934" s="93"/>
      <c r="N11934" s="93"/>
      <c r="P11934" s="93"/>
    </row>
    <row r="11935" spans="2:16">
      <c r="B11935" s="93"/>
      <c r="C11935" s="93"/>
      <c r="D11935" s="93"/>
      <c r="F11935" s="93"/>
      <c r="H11935" s="93"/>
      <c r="J11935" s="93"/>
      <c r="L11935" s="93"/>
      <c r="N11935" s="93"/>
      <c r="P11935" s="93"/>
    </row>
    <row r="11936" spans="2:16">
      <c r="B11936" s="93"/>
      <c r="C11936" s="93"/>
      <c r="D11936" s="93"/>
      <c r="F11936" s="93"/>
      <c r="H11936" s="93"/>
      <c r="J11936" s="93"/>
      <c r="L11936" s="93"/>
      <c r="N11936" s="93"/>
      <c r="P11936" s="93"/>
    </row>
    <row r="11937" spans="2:16">
      <c r="B11937" s="93"/>
      <c r="C11937" s="93"/>
      <c r="D11937" s="93"/>
      <c r="F11937" s="93"/>
      <c r="H11937" s="93"/>
      <c r="J11937" s="93"/>
      <c r="L11937" s="93"/>
      <c r="N11937" s="93"/>
      <c r="P11937" s="93"/>
    </row>
    <row r="11938" spans="2:16">
      <c r="B11938" s="93"/>
      <c r="C11938" s="93"/>
      <c r="D11938" s="93"/>
      <c r="F11938" s="93"/>
      <c r="H11938" s="93"/>
      <c r="J11938" s="93"/>
      <c r="L11938" s="93"/>
      <c r="N11938" s="93"/>
      <c r="P11938" s="93"/>
    </row>
    <row r="11939" spans="2:16">
      <c r="B11939" s="93"/>
      <c r="C11939" s="93"/>
      <c r="D11939" s="93"/>
      <c r="F11939" s="93"/>
      <c r="H11939" s="93"/>
      <c r="J11939" s="93"/>
      <c r="L11939" s="93"/>
      <c r="N11939" s="93"/>
      <c r="P11939" s="93"/>
    </row>
    <row r="11940" spans="2:16">
      <c r="B11940" s="93"/>
      <c r="C11940" s="93"/>
      <c r="D11940" s="93"/>
      <c r="F11940" s="93"/>
      <c r="H11940" s="93"/>
      <c r="J11940" s="93"/>
      <c r="L11940" s="93"/>
      <c r="N11940" s="93"/>
      <c r="P11940" s="93"/>
    </row>
    <row r="11941" spans="2:16">
      <c r="B11941" s="93"/>
      <c r="C11941" s="93"/>
      <c r="D11941" s="93"/>
      <c r="F11941" s="93"/>
      <c r="H11941" s="93"/>
      <c r="J11941" s="93"/>
      <c r="L11941" s="93"/>
      <c r="N11941" s="93"/>
      <c r="P11941" s="93"/>
    </row>
    <row r="11942" spans="2:16">
      <c r="B11942" s="93"/>
      <c r="C11942" s="93"/>
      <c r="D11942" s="93"/>
      <c r="F11942" s="93"/>
      <c r="H11942" s="93"/>
      <c r="J11942" s="93"/>
      <c r="L11942" s="93"/>
      <c r="N11942" s="93"/>
      <c r="P11942" s="93"/>
    </row>
    <row r="11943" spans="2:16">
      <c r="B11943" s="93"/>
      <c r="C11943" s="93"/>
      <c r="D11943" s="93"/>
      <c r="F11943" s="93"/>
      <c r="H11943" s="93"/>
      <c r="J11943" s="93"/>
      <c r="L11943" s="93"/>
      <c r="N11943" s="93"/>
      <c r="P11943" s="93"/>
    </row>
    <row r="11944" spans="2:16">
      <c r="B11944" s="93"/>
      <c r="C11944" s="93"/>
      <c r="D11944" s="93"/>
      <c r="F11944" s="93"/>
      <c r="H11944" s="93"/>
      <c r="J11944" s="93"/>
      <c r="L11944" s="93"/>
      <c r="N11944" s="93"/>
      <c r="P11944" s="93"/>
    </row>
    <row r="11945" spans="2:16">
      <c r="B11945" s="93"/>
      <c r="C11945" s="93"/>
      <c r="D11945" s="93"/>
      <c r="F11945" s="93"/>
      <c r="H11945" s="93"/>
      <c r="J11945" s="93"/>
      <c r="L11945" s="93"/>
      <c r="N11945" s="93"/>
      <c r="P11945" s="93"/>
    </row>
    <row r="11946" spans="2:16">
      <c r="B11946" s="93"/>
      <c r="C11946" s="93"/>
      <c r="D11946" s="93"/>
      <c r="F11946" s="93"/>
      <c r="H11946" s="93"/>
      <c r="J11946" s="93"/>
      <c r="L11946" s="93"/>
      <c r="N11946" s="93"/>
      <c r="P11946" s="93"/>
    </row>
    <row r="11947" spans="2:16">
      <c r="B11947" s="93"/>
      <c r="C11947" s="93"/>
      <c r="D11947" s="93"/>
      <c r="F11947" s="93"/>
      <c r="H11947" s="93"/>
      <c r="J11947" s="93"/>
      <c r="L11947" s="93"/>
      <c r="N11947" s="93"/>
      <c r="P11947" s="93"/>
    </row>
    <row r="11948" spans="2:16">
      <c r="B11948" s="93"/>
      <c r="C11948" s="93"/>
      <c r="D11948" s="93"/>
      <c r="F11948" s="93"/>
      <c r="H11948" s="93"/>
      <c r="J11948" s="93"/>
      <c r="L11948" s="93"/>
      <c r="N11948" s="93"/>
      <c r="P11948" s="93"/>
    </row>
    <row r="11949" spans="2:16">
      <c r="B11949" s="93"/>
      <c r="C11949" s="93"/>
      <c r="D11949" s="93"/>
      <c r="F11949" s="93"/>
      <c r="H11949" s="93"/>
      <c r="J11949" s="93"/>
      <c r="L11949" s="93"/>
      <c r="N11949" s="93"/>
      <c r="P11949" s="93"/>
    </row>
    <row r="11950" spans="2:16">
      <c r="B11950" s="93"/>
      <c r="C11950" s="93"/>
      <c r="D11950" s="93"/>
      <c r="F11950" s="93"/>
      <c r="H11950" s="93"/>
      <c r="J11950" s="93"/>
      <c r="L11950" s="93"/>
      <c r="N11950" s="93"/>
      <c r="P11950" s="93"/>
    </row>
    <row r="11951" spans="2:16">
      <c r="B11951" s="93"/>
      <c r="C11951" s="93"/>
      <c r="D11951" s="93"/>
      <c r="F11951" s="93"/>
      <c r="H11951" s="93"/>
      <c r="J11951" s="93"/>
      <c r="L11951" s="93"/>
      <c r="N11951" s="93"/>
      <c r="P11951" s="93"/>
    </row>
    <row r="11952" spans="2:16">
      <c r="B11952" s="93"/>
      <c r="C11952" s="93"/>
      <c r="D11952" s="93"/>
      <c r="F11952" s="93"/>
      <c r="H11952" s="93"/>
      <c r="J11952" s="93"/>
      <c r="L11952" s="93"/>
      <c r="N11952" s="93"/>
      <c r="P11952" s="93"/>
    </row>
    <row r="11953" spans="2:16">
      <c r="B11953" s="93"/>
      <c r="C11953" s="93"/>
      <c r="D11953" s="93"/>
      <c r="F11953" s="93"/>
      <c r="H11953" s="93"/>
      <c r="J11953" s="93"/>
      <c r="L11953" s="93"/>
      <c r="N11953" s="93"/>
      <c r="P11953" s="93"/>
    </row>
    <row r="11954" spans="2:16">
      <c r="B11954" s="93"/>
      <c r="C11954" s="93"/>
      <c r="D11954" s="93"/>
      <c r="F11954" s="93"/>
      <c r="H11954" s="93"/>
      <c r="J11954" s="93"/>
      <c r="L11954" s="93"/>
      <c r="N11954" s="93"/>
      <c r="P11954" s="93"/>
    </row>
    <row r="11955" spans="2:16">
      <c r="B11955" s="93"/>
      <c r="C11955" s="93"/>
      <c r="D11955" s="93"/>
      <c r="F11955" s="93"/>
      <c r="H11955" s="93"/>
      <c r="J11955" s="93"/>
      <c r="L11955" s="93"/>
      <c r="N11955" s="93"/>
      <c r="P11955" s="93"/>
    </row>
    <row r="11956" spans="2:16">
      <c r="B11956" s="93"/>
      <c r="C11956" s="93"/>
      <c r="D11956" s="93"/>
      <c r="F11956" s="93"/>
      <c r="H11956" s="93"/>
      <c r="J11956" s="93"/>
      <c r="L11956" s="93"/>
      <c r="N11956" s="93"/>
      <c r="P11956" s="93"/>
    </row>
    <row r="11957" spans="2:16">
      <c r="B11957" s="93"/>
      <c r="C11957" s="93"/>
      <c r="D11957" s="93"/>
      <c r="F11957" s="93"/>
      <c r="H11957" s="93"/>
      <c r="J11957" s="93"/>
      <c r="L11957" s="93"/>
      <c r="N11957" s="93"/>
      <c r="P11957" s="93"/>
    </row>
    <row r="11958" spans="2:16">
      <c r="B11958" s="93"/>
      <c r="C11958" s="93"/>
      <c r="D11958" s="93"/>
      <c r="F11958" s="93"/>
      <c r="H11958" s="93"/>
      <c r="J11958" s="93"/>
      <c r="L11958" s="93"/>
      <c r="N11958" s="93"/>
      <c r="P11958" s="93"/>
    </row>
    <row r="11959" spans="2:16">
      <c r="B11959" s="93"/>
      <c r="C11959" s="93"/>
      <c r="D11959" s="93"/>
      <c r="F11959" s="93"/>
      <c r="H11959" s="93"/>
      <c r="J11959" s="93"/>
      <c r="L11959" s="93"/>
      <c r="N11959" s="93"/>
      <c r="P11959" s="93"/>
    </row>
    <row r="11960" spans="2:16">
      <c r="B11960" s="93"/>
      <c r="C11960" s="93"/>
      <c r="D11960" s="93"/>
      <c r="F11960" s="93"/>
      <c r="H11960" s="93"/>
      <c r="J11960" s="93"/>
      <c r="L11960" s="93"/>
      <c r="N11960" s="93"/>
      <c r="P11960" s="93"/>
    </row>
    <row r="11961" spans="2:16">
      <c r="B11961" s="93"/>
      <c r="C11961" s="93"/>
      <c r="D11961" s="93"/>
      <c r="F11961" s="93"/>
      <c r="H11961" s="93"/>
      <c r="J11961" s="93"/>
      <c r="L11961" s="93"/>
      <c r="N11961" s="93"/>
      <c r="P11961" s="93"/>
    </row>
    <row r="11962" spans="2:16">
      <c r="B11962" s="93"/>
      <c r="C11962" s="93"/>
      <c r="D11962" s="93"/>
      <c r="F11962" s="93"/>
      <c r="H11962" s="93"/>
      <c r="J11962" s="93"/>
      <c r="L11962" s="93"/>
      <c r="N11962" s="93"/>
      <c r="P11962" s="93"/>
    </row>
    <row r="11963" spans="2:16">
      <c r="B11963" s="93"/>
      <c r="C11963" s="93"/>
      <c r="D11963" s="93"/>
      <c r="F11963" s="93"/>
      <c r="H11963" s="93"/>
      <c r="J11963" s="93"/>
      <c r="L11963" s="93"/>
      <c r="N11963" s="93"/>
      <c r="P11963" s="93"/>
    </row>
    <row r="11964" spans="2:16">
      <c r="B11964" s="93"/>
      <c r="C11964" s="93"/>
      <c r="D11964" s="93"/>
      <c r="F11964" s="93"/>
      <c r="H11964" s="93"/>
      <c r="J11964" s="93"/>
      <c r="L11964" s="93"/>
      <c r="N11964" s="93"/>
      <c r="P11964" s="93"/>
    </row>
    <row r="11965" spans="2:16">
      <c r="B11965" s="93"/>
      <c r="C11965" s="93"/>
      <c r="D11965" s="93"/>
      <c r="F11965" s="93"/>
      <c r="H11965" s="93"/>
      <c r="J11965" s="93"/>
      <c r="L11965" s="93"/>
      <c r="N11965" s="93"/>
      <c r="P11965" s="93"/>
    </row>
    <row r="11966" spans="2:16">
      <c r="B11966" s="93"/>
      <c r="C11966" s="93"/>
      <c r="D11966" s="93"/>
      <c r="F11966" s="93"/>
      <c r="H11966" s="93"/>
      <c r="J11966" s="93"/>
      <c r="L11966" s="93"/>
      <c r="N11966" s="93"/>
      <c r="P11966" s="93"/>
    </row>
    <row r="11967" spans="2:16">
      <c r="B11967" s="93"/>
      <c r="C11967" s="93"/>
      <c r="D11967" s="93"/>
      <c r="F11967" s="93"/>
      <c r="H11967" s="93"/>
      <c r="J11967" s="93"/>
      <c r="L11967" s="93"/>
      <c r="N11967" s="93"/>
      <c r="P11967" s="93"/>
    </row>
    <row r="11968" spans="2:16">
      <c r="B11968" s="93"/>
      <c r="C11968" s="93"/>
      <c r="D11968" s="93"/>
      <c r="F11968" s="93"/>
      <c r="H11968" s="93"/>
      <c r="J11968" s="93"/>
      <c r="L11968" s="93"/>
      <c r="N11968" s="93"/>
      <c r="P11968" s="93"/>
    </row>
    <row r="11969" spans="2:16">
      <c r="B11969" s="93"/>
      <c r="C11969" s="93"/>
      <c r="D11969" s="93"/>
      <c r="F11969" s="93"/>
      <c r="H11969" s="93"/>
      <c r="J11969" s="93"/>
      <c r="L11969" s="93"/>
      <c r="N11969" s="93"/>
      <c r="P11969" s="93"/>
    </row>
    <row r="11970" spans="2:16">
      <c r="B11970" s="93"/>
      <c r="C11970" s="93"/>
      <c r="D11970" s="93"/>
      <c r="F11970" s="93"/>
      <c r="H11970" s="93"/>
      <c r="J11970" s="93"/>
      <c r="L11970" s="93"/>
      <c r="N11970" s="93"/>
      <c r="P11970" s="93"/>
    </row>
    <row r="11971" spans="2:16">
      <c r="B11971" s="93"/>
      <c r="C11971" s="93"/>
      <c r="D11971" s="93"/>
      <c r="F11971" s="93"/>
      <c r="H11971" s="93"/>
      <c r="J11971" s="93"/>
      <c r="L11971" s="93"/>
      <c r="N11971" s="93"/>
      <c r="P11971" s="93"/>
    </row>
    <row r="11972" spans="2:16">
      <c r="B11972" s="93"/>
      <c r="C11972" s="93"/>
      <c r="D11972" s="93"/>
      <c r="F11972" s="93"/>
      <c r="H11972" s="93"/>
      <c r="J11972" s="93"/>
      <c r="L11972" s="93"/>
      <c r="N11972" s="93"/>
      <c r="P11972" s="93"/>
    </row>
    <row r="11973" spans="2:16">
      <c r="B11973" s="93"/>
      <c r="C11973" s="93"/>
      <c r="D11973" s="93"/>
      <c r="F11973" s="93"/>
      <c r="H11973" s="93"/>
      <c r="J11973" s="93"/>
      <c r="L11973" s="93"/>
      <c r="N11973" s="93"/>
      <c r="P11973" s="93"/>
    </row>
    <row r="11974" spans="2:16">
      <c r="B11974" s="93"/>
      <c r="C11974" s="93"/>
      <c r="D11974" s="93"/>
      <c r="F11974" s="93"/>
      <c r="H11974" s="93"/>
      <c r="J11974" s="93"/>
      <c r="L11974" s="93"/>
      <c r="N11974" s="93"/>
      <c r="P11974" s="93"/>
    </row>
    <row r="11975" spans="2:16">
      <c r="B11975" s="93"/>
      <c r="C11975" s="93"/>
      <c r="D11975" s="93"/>
      <c r="F11975" s="93"/>
      <c r="H11975" s="93"/>
      <c r="J11975" s="93"/>
      <c r="L11975" s="93"/>
      <c r="N11975" s="93"/>
      <c r="P11975" s="93"/>
    </row>
    <row r="11976" spans="2:16">
      <c r="B11976" s="93"/>
      <c r="C11976" s="93"/>
      <c r="D11976" s="93"/>
      <c r="F11976" s="93"/>
      <c r="H11976" s="93"/>
      <c r="J11976" s="93"/>
      <c r="L11976" s="93"/>
      <c r="N11976" s="93"/>
      <c r="P11976" s="93"/>
    </row>
    <row r="11977" spans="2:16">
      <c r="B11977" s="93"/>
      <c r="C11977" s="93"/>
      <c r="D11977" s="93"/>
      <c r="F11977" s="93"/>
      <c r="H11977" s="93"/>
      <c r="J11977" s="93"/>
      <c r="L11977" s="93"/>
      <c r="N11977" s="93"/>
      <c r="P11977" s="93"/>
    </row>
    <row r="11978" spans="2:16">
      <c r="B11978" s="93"/>
      <c r="C11978" s="93"/>
      <c r="D11978" s="93"/>
      <c r="F11978" s="93"/>
      <c r="H11978" s="93"/>
      <c r="J11978" s="93"/>
      <c r="L11978" s="93"/>
      <c r="N11978" s="93"/>
      <c r="P11978" s="93"/>
    </row>
    <row r="11979" spans="2:16">
      <c r="B11979" s="93"/>
      <c r="C11979" s="93"/>
      <c r="D11979" s="93"/>
      <c r="F11979" s="93"/>
      <c r="H11979" s="93"/>
      <c r="J11979" s="93"/>
      <c r="L11979" s="93"/>
      <c r="N11979" s="93"/>
      <c r="P11979" s="93"/>
    </row>
    <row r="11980" spans="2:16">
      <c r="B11980" s="93"/>
      <c r="C11980" s="93"/>
      <c r="D11980" s="93"/>
      <c r="F11980" s="93"/>
      <c r="H11980" s="93"/>
      <c r="J11980" s="93"/>
      <c r="L11980" s="93"/>
      <c r="N11980" s="93"/>
      <c r="P11980" s="93"/>
    </row>
    <row r="11981" spans="2:16">
      <c r="B11981" s="93"/>
      <c r="C11981" s="93"/>
      <c r="D11981" s="93"/>
      <c r="F11981" s="93"/>
      <c r="H11981" s="93"/>
      <c r="J11981" s="93"/>
      <c r="L11981" s="93"/>
      <c r="N11981" s="93"/>
      <c r="P11981" s="93"/>
    </row>
    <row r="11982" spans="2:16">
      <c r="B11982" s="93"/>
      <c r="C11982" s="93"/>
      <c r="D11982" s="93"/>
      <c r="F11982" s="93"/>
      <c r="H11982" s="93"/>
      <c r="J11982" s="93"/>
      <c r="L11982" s="93"/>
      <c r="N11982" s="93"/>
      <c r="P11982" s="93"/>
    </row>
    <row r="11983" spans="2:16">
      <c r="B11983" s="93"/>
      <c r="C11983" s="93"/>
      <c r="D11983" s="93"/>
      <c r="F11983" s="93"/>
      <c r="H11983" s="93"/>
      <c r="J11983" s="93"/>
      <c r="L11983" s="93"/>
      <c r="N11983" s="93"/>
      <c r="P11983" s="93"/>
    </row>
    <row r="11984" spans="2:16">
      <c r="B11984" s="93"/>
      <c r="C11984" s="93"/>
      <c r="D11984" s="93"/>
      <c r="F11984" s="93"/>
      <c r="H11984" s="93"/>
      <c r="J11984" s="93"/>
      <c r="L11984" s="93"/>
      <c r="N11984" s="93"/>
      <c r="P11984" s="93"/>
    </row>
    <row r="11985" spans="2:16">
      <c r="B11985" s="93"/>
      <c r="C11985" s="93"/>
      <c r="D11985" s="93"/>
      <c r="F11985" s="93"/>
      <c r="H11985" s="93"/>
      <c r="J11985" s="93"/>
      <c r="L11985" s="93"/>
      <c r="N11985" s="93"/>
      <c r="P11985" s="93"/>
    </row>
    <row r="11986" spans="2:16">
      <c r="B11986" s="93"/>
      <c r="C11986" s="93"/>
      <c r="D11986" s="93"/>
      <c r="F11986" s="93"/>
      <c r="H11986" s="93"/>
      <c r="J11986" s="93"/>
      <c r="L11986" s="93"/>
      <c r="N11986" s="93"/>
      <c r="P11986" s="93"/>
    </row>
    <row r="11987" spans="2:16">
      <c r="B11987" s="93"/>
      <c r="C11987" s="93"/>
      <c r="D11987" s="93"/>
      <c r="F11987" s="93"/>
      <c r="H11987" s="93"/>
      <c r="J11987" s="93"/>
      <c r="L11987" s="93"/>
      <c r="N11987" s="93"/>
      <c r="P11987" s="93"/>
    </row>
    <row r="11988" spans="2:16">
      <c r="B11988" s="93"/>
      <c r="C11988" s="93"/>
      <c r="D11988" s="93"/>
      <c r="F11988" s="93"/>
      <c r="H11988" s="93"/>
      <c r="J11988" s="93"/>
      <c r="L11988" s="93"/>
      <c r="N11988" s="93"/>
      <c r="P11988" s="93"/>
    </row>
    <row r="11989" spans="2:16">
      <c r="B11989" s="93"/>
      <c r="C11989" s="93"/>
      <c r="D11989" s="93"/>
      <c r="F11989" s="93"/>
      <c r="H11989" s="93"/>
      <c r="J11989" s="93"/>
      <c r="L11989" s="93"/>
      <c r="N11989" s="93"/>
      <c r="P11989" s="93"/>
    </row>
    <row r="11990" spans="2:16">
      <c r="B11990" s="93"/>
      <c r="C11990" s="93"/>
      <c r="D11990" s="93"/>
      <c r="F11990" s="93"/>
      <c r="H11990" s="93"/>
      <c r="J11990" s="93"/>
      <c r="L11990" s="93"/>
      <c r="N11990" s="93"/>
      <c r="P11990" s="93"/>
    </row>
    <row r="11991" spans="2:16">
      <c r="B11991" s="93"/>
      <c r="C11991" s="93"/>
      <c r="D11991" s="93"/>
      <c r="F11991" s="93"/>
      <c r="H11991" s="93"/>
      <c r="J11991" s="93"/>
      <c r="L11991" s="93"/>
      <c r="N11991" s="93"/>
      <c r="P11991" s="93"/>
    </row>
    <row r="11992" spans="2:16">
      <c r="B11992" s="93"/>
      <c r="C11992" s="93"/>
      <c r="D11992" s="93"/>
      <c r="F11992" s="93"/>
      <c r="H11992" s="93"/>
      <c r="J11992" s="93"/>
      <c r="L11992" s="93"/>
      <c r="N11992" s="93"/>
      <c r="P11992" s="93"/>
    </row>
    <row r="11993" spans="2:16">
      <c r="B11993" s="93"/>
      <c r="C11993" s="93"/>
      <c r="D11993" s="93"/>
      <c r="F11993" s="93"/>
      <c r="H11993" s="93"/>
      <c r="J11993" s="93"/>
      <c r="L11993" s="93"/>
      <c r="N11993" s="93"/>
      <c r="P11993" s="93"/>
    </row>
    <row r="11994" spans="2:16">
      <c r="B11994" s="93"/>
      <c r="C11994" s="93"/>
      <c r="D11994" s="93"/>
      <c r="F11994" s="93"/>
      <c r="H11994" s="93"/>
      <c r="J11994" s="93"/>
      <c r="L11994" s="93"/>
      <c r="N11994" s="93"/>
      <c r="P11994" s="93"/>
    </row>
    <row r="11995" spans="2:16">
      <c r="B11995" s="93"/>
      <c r="C11995" s="93"/>
      <c r="D11995" s="93"/>
      <c r="F11995" s="93"/>
      <c r="H11995" s="93"/>
      <c r="J11995" s="93"/>
      <c r="L11995" s="93"/>
      <c r="N11995" s="93"/>
      <c r="P11995" s="93"/>
    </row>
    <row r="11996" spans="2:16">
      <c r="B11996" s="93"/>
      <c r="C11996" s="93"/>
      <c r="D11996" s="93"/>
      <c r="F11996" s="93"/>
      <c r="H11996" s="93"/>
      <c r="J11996" s="93"/>
      <c r="L11996" s="93"/>
      <c r="N11996" s="93"/>
      <c r="P11996" s="93"/>
    </row>
    <row r="11997" spans="2:16">
      <c r="B11997" s="93"/>
      <c r="C11997" s="93"/>
      <c r="D11997" s="93"/>
      <c r="F11997" s="93"/>
      <c r="H11997" s="93"/>
      <c r="J11997" s="93"/>
      <c r="L11997" s="93"/>
      <c r="N11997" s="93"/>
      <c r="P11997" s="93"/>
    </row>
    <row r="11998" spans="2:16">
      <c r="B11998" s="93"/>
      <c r="C11998" s="93"/>
      <c r="D11998" s="93"/>
      <c r="F11998" s="93"/>
      <c r="H11998" s="93"/>
      <c r="J11998" s="93"/>
      <c r="L11998" s="93"/>
      <c r="N11998" s="93"/>
      <c r="P11998" s="93"/>
    </row>
    <row r="11999" spans="2:16">
      <c r="B11999" s="93"/>
      <c r="C11999" s="93"/>
      <c r="D11999" s="93"/>
      <c r="F11999" s="93"/>
      <c r="H11999" s="93"/>
      <c r="J11999" s="93"/>
      <c r="L11999" s="93"/>
      <c r="N11999" s="93"/>
      <c r="P11999" s="93"/>
    </row>
    <row r="12000" spans="2:16">
      <c r="B12000" s="93"/>
      <c r="C12000" s="93"/>
      <c r="D12000" s="93"/>
      <c r="F12000" s="93"/>
      <c r="H12000" s="93"/>
      <c r="J12000" s="93"/>
      <c r="L12000" s="93"/>
      <c r="N12000" s="93"/>
      <c r="P12000" s="93"/>
    </row>
    <row r="12001" spans="2:16">
      <c r="B12001" s="93"/>
      <c r="C12001" s="93"/>
      <c r="D12001" s="93"/>
      <c r="F12001" s="93"/>
      <c r="H12001" s="93"/>
      <c r="J12001" s="93"/>
      <c r="L12001" s="93"/>
      <c r="N12001" s="93"/>
      <c r="P12001" s="93"/>
    </row>
    <row r="12002" spans="2:16">
      <c r="B12002" s="93"/>
      <c r="C12002" s="93"/>
      <c r="D12002" s="93"/>
      <c r="F12002" s="93"/>
      <c r="H12002" s="93"/>
      <c r="J12002" s="93"/>
      <c r="L12002" s="93"/>
      <c r="N12002" s="93"/>
      <c r="P12002" s="93"/>
    </row>
    <row r="12003" spans="2:16">
      <c r="B12003" s="93"/>
      <c r="C12003" s="93"/>
      <c r="D12003" s="93"/>
      <c r="F12003" s="93"/>
      <c r="H12003" s="93"/>
      <c r="J12003" s="93"/>
      <c r="L12003" s="93"/>
      <c r="N12003" s="93"/>
      <c r="P12003" s="93"/>
    </row>
    <row r="12004" spans="2:16">
      <c r="B12004" s="93"/>
      <c r="C12004" s="93"/>
      <c r="D12004" s="93"/>
      <c r="F12004" s="93"/>
      <c r="H12004" s="93"/>
      <c r="J12004" s="93"/>
      <c r="L12004" s="93"/>
      <c r="N12004" s="93"/>
      <c r="P12004" s="93"/>
    </row>
    <row r="12005" spans="2:16">
      <c r="B12005" s="93"/>
      <c r="C12005" s="93"/>
      <c r="D12005" s="93"/>
      <c r="F12005" s="93"/>
      <c r="H12005" s="93"/>
      <c r="J12005" s="93"/>
      <c r="L12005" s="93"/>
      <c r="N12005" s="93"/>
      <c r="P12005" s="93"/>
    </row>
    <row r="12006" spans="2:16">
      <c r="B12006" s="93"/>
      <c r="C12006" s="93"/>
      <c r="D12006" s="93"/>
      <c r="F12006" s="93"/>
      <c r="H12006" s="93"/>
      <c r="J12006" s="93"/>
      <c r="L12006" s="93"/>
      <c r="N12006" s="93"/>
      <c r="P12006" s="93"/>
    </row>
    <row r="12007" spans="2:16">
      <c r="B12007" s="93"/>
      <c r="C12007" s="93"/>
      <c r="D12007" s="93"/>
      <c r="F12007" s="93"/>
      <c r="H12007" s="93"/>
      <c r="J12007" s="93"/>
      <c r="L12007" s="93"/>
      <c r="N12007" s="93"/>
      <c r="P12007" s="93"/>
    </row>
    <row r="12008" spans="2:16">
      <c r="B12008" s="93"/>
      <c r="C12008" s="93"/>
      <c r="D12008" s="93"/>
      <c r="F12008" s="93"/>
      <c r="H12008" s="93"/>
      <c r="J12008" s="93"/>
      <c r="L12008" s="93"/>
      <c r="N12008" s="93"/>
      <c r="P12008" s="93"/>
    </row>
    <row r="12009" spans="2:16">
      <c r="B12009" s="93"/>
      <c r="C12009" s="93"/>
      <c r="D12009" s="93"/>
      <c r="F12009" s="93"/>
      <c r="H12009" s="93"/>
      <c r="J12009" s="93"/>
      <c r="L12009" s="93"/>
      <c r="N12009" s="93"/>
      <c r="P12009" s="93"/>
    </row>
    <row r="12010" spans="2:16">
      <c r="B12010" s="93"/>
      <c r="C12010" s="93"/>
      <c r="D12010" s="93"/>
      <c r="F12010" s="93"/>
      <c r="H12010" s="93"/>
      <c r="J12010" s="93"/>
      <c r="L12010" s="93"/>
      <c r="N12010" s="93"/>
      <c r="P12010" s="93"/>
    </row>
    <row r="12011" spans="2:16">
      <c r="B12011" s="93"/>
      <c r="C12011" s="93"/>
      <c r="D12011" s="93"/>
      <c r="F12011" s="93"/>
      <c r="H12011" s="93"/>
      <c r="J12011" s="93"/>
      <c r="L12011" s="93"/>
      <c r="N12011" s="93"/>
      <c r="P12011" s="93"/>
    </row>
    <row r="12012" spans="2:16">
      <c r="B12012" s="93"/>
      <c r="C12012" s="93"/>
      <c r="D12012" s="93"/>
      <c r="F12012" s="93"/>
      <c r="H12012" s="93"/>
      <c r="J12012" s="93"/>
      <c r="L12012" s="93"/>
      <c r="N12012" s="93"/>
      <c r="P12012" s="93"/>
    </row>
    <row r="12013" spans="2:16">
      <c r="B12013" s="93"/>
      <c r="C12013" s="93"/>
      <c r="D12013" s="93"/>
      <c r="F12013" s="93"/>
      <c r="H12013" s="93"/>
      <c r="J12013" s="93"/>
      <c r="L12013" s="93"/>
      <c r="N12013" s="93"/>
      <c r="P12013" s="93"/>
    </row>
    <row r="12014" spans="2:16">
      <c r="B12014" s="93"/>
      <c r="C12014" s="93"/>
      <c r="D12014" s="93"/>
      <c r="F12014" s="93"/>
      <c r="H12014" s="93"/>
      <c r="J12014" s="93"/>
      <c r="L12014" s="93"/>
      <c r="N12014" s="93"/>
      <c r="P12014" s="93"/>
    </row>
    <row r="12015" spans="2:16">
      <c r="B12015" s="93"/>
      <c r="C12015" s="93"/>
      <c r="D12015" s="93"/>
      <c r="F12015" s="93"/>
      <c r="H12015" s="93"/>
      <c r="J12015" s="93"/>
      <c r="L12015" s="93"/>
      <c r="N12015" s="93"/>
      <c r="P12015" s="93"/>
    </row>
    <row r="12016" spans="2:16">
      <c r="B12016" s="93"/>
      <c r="C12016" s="93"/>
      <c r="D12016" s="93"/>
      <c r="F12016" s="93"/>
      <c r="H12016" s="93"/>
      <c r="J12016" s="93"/>
      <c r="L12016" s="93"/>
      <c r="N12016" s="93"/>
      <c r="P12016" s="93"/>
    </row>
    <row r="12017" spans="2:16">
      <c r="B12017" s="93"/>
      <c r="C12017" s="93"/>
      <c r="D12017" s="93"/>
      <c r="F12017" s="93"/>
      <c r="H12017" s="93"/>
      <c r="J12017" s="93"/>
      <c r="L12017" s="93"/>
      <c r="N12017" s="93"/>
      <c r="P12017" s="93"/>
    </row>
    <row r="12018" spans="2:16">
      <c r="B12018" s="93"/>
      <c r="C12018" s="93"/>
      <c r="D12018" s="93"/>
      <c r="F12018" s="93"/>
      <c r="H12018" s="93"/>
      <c r="J12018" s="93"/>
      <c r="L12018" s="93"/>
      <c r="N12018" s="93"/>
      <c r="P12018" s="93"/>
    </row>
    <row r="12019" spans="2:16">
      <c r="B12019" s="93"/>
      <c r="C12019" s="93"/>
      <c r="D12019" s="93"/>
      <c r="F12019" s="93"/>
      <c r="H12019" s="93"/>
      <c r="J12019" s="93"/>
      <c r="L12019" s="93"/>
      <c r="N12019" s="93"/>
      <c r="P12019" s="93"/>
    </row>
    <row r="12020" spans="2:16">
      <c r="B12020" s="93"/>
      <c r="C12020" s="93"/>
      <c r="D12020" s="93"/>
      <c r="F12020" s="93"/>
      <c r="H12020" s="93"/>
      <c r="J12020" s="93"/>
      <c r="L12020" s="93"/>
      <c r="N12020" s="93"/>
      <c r="P12020" s="93"/>
    </row>
    <row r="12021" spans="2:16">
      <c r="B12021" s="93"/>
      <c r="C12021" s="93"/>
      <c r="D12021" s="93"/>
      <c r="F12021" s="93"/>
      <c r="H12021" s="93"/>
      <c r="J12021" s="93"/>
      <c r="L12021" s="93"/>
      <c r="N12021" s="93"/>
      <c r="P12021" s="93"/>
    </row>
    <row r="12022" spans="2:16">
      <c r="B12022" s="93"/>
      <c r="C12022" s="93"/>
      <c r="D12022" s="93"/>
      <c r="F12022" s="93"/>
      <c r="H12022" s="93"/>
      <c r="J12022" s="93"/>
      <c r="L12022" s="93"/>
      <c r="N12022" s="93"/>
      <c r="P12022" s="93"/>
    </row>
    <row r="12023" spans="2:16">
      <c r="B12023" s="93"/>
      <c r="C12023" s="93"/>
      <c r="D12023" s="93"/>
      <c r="F12023" s="93"/>
      <c r="H12023" s="93"/>
      <c r="J12023" s="93"/>
      <c r="L12023" s="93"/>
      <c r="N12023" s="93"/>
      <c r="P12023" s="93"/>
    </row>
    <row r="12024" spans="2:16">
      <c r="B12024" s="93"/>
      <c r="C12024" s="93"/>
      <c r="D12024" s="93"/>
      <c r="F12024" s="93"/>
      <c r="H12024" s="93"/>
      <c r="J12024" s="93"/>
      <c r="L12024" s="93"/>
      <c r="N12024" s="93"/>
      <c r="P12024" s="93"/>
    </row>
    <row r="12025" spans="2:16">
      <c r="B12025" s="93"/>
      <c r="C12025" s="93"/>
      <c r="D12025" s="93"/>
      <c r="F12025" s="93"/>
      <c r="H12025" s="93"/>
      <c r="J12025" s="93"/>
      <c r="L12025" s="93"/>
      <c r="N12025" s="93"/>
      <c r="P12025" s="93"/>
    </row>
    <row r="12026" spans="2:16">
      <c r="B12026" s="93"/>
      <c r="C12026" s="93"/>
      <c r="D12026" s="93"/>
      <c r="F12026" s="93"/>
      <c r="H12026" s="93"/>
      <c r="J12026" s="93"/>
      <c r="L12026" s="93"/>
      <c r="N12026" s="93"/>
      <c r="P12026" s="93"/>
    </row>
    <row r="12027" spans="2:16">
      <c r="B12027" s="93"/>
      <c r="C12027" s="93"/>
      <c r="D12027" s="93"/>
      <c r="F12027" s="93"/>
      <c r="H12027" s="93"/>
      <c r="J12027" s="93"/>
      <c r="L12027" s="93"/>
      <c r="N12027" s="93"/>
      <c r="P12027" s="93"/>
    </row>
    <row r="12028" spans="2:16">
      <c r="B12028" s="93"/>
      <c r="C12028" s="93"/>
      <c r="D12028" s="93"/>
      <c r="F12028" s="93"/>
      <c r="H12028" s="93"/>
      <c r="J12028" s="93"/>
      <c r="L12028" s="93"/>
      <c r="N12028" s="93"/>
      <c r="P12028" s="93"/>
    </row>
    <row r="12029" spans="2:16">
      <c r="B12029" s="93"/>
      <c r="C12029" s="93"/>
      <c r="D12029" s="93"/>
      <c r="F12029" s="93"/>
      <c r="H12029" s="93"/>
      <c r="J12029" s="93"/>
      <c r="L12029" s="93"/>
      <c r="N12029" s="93"/>
      <c r="P12029" s="93"/>
    </row>
    <row r="12030" spans="2:16">
      <c r="B12030" s="93"/>
      <c r="C12030" s="93"/>
      <c r="D12030" s="93"/>
      <c r="F12030" s="93"/>
      <c r="H12030" s="93"/>
      <c r="J12030" s="93"/>
      <c r="L12030" s="93"/>
      <c r="N12030" s="93"/>
      <c r="P12030" s="93"/>
    </row>
    <row r="12031" spans="2:16">
      <c r="B12031" s="93"/>
      <c r="C12031" s="93"/>
      <c r="D12031" s="93"/>
      <c r="F12031" s="93"/>
      <c r="H12031" s="93"/>
      <c r="J12031" s="93"/>
      <c r="L12031" s="93"/>
      <c r="N12031" s="93"/>
      <c r="P12031" s="93"/>
    </row>
    <row r="12032" spans="2:16">
      <c r="B12032" s="93"/>
      <c r="C12032" s="93"/>
      <c r="D12032" s="93"/>
      <c r="F12032" s="93"/>
      <c r="H12032" s="93"/>
      <c r="J12032" s="93"/>
      <c r="L12032" s="93"/>
      <c r="N12032" s="93"/>
      <c r="P12032" s="93"/>
    </row>
    <row r="12033" spans="2:16">
      <c r="B12033" s="93"/>
      <c r="C12033" s="93"/>
      <c r="D12033" s="93"/>
      <c r="F12033" s="93"/>
      <c r="H12033" s="93"/>
      <c r="J12033" s="93"/>
      <c r="L12033" s="93"/>
      <c r="N12033" s="93"/>
      <c r="P12033" s="93"/>
    </row>
    <row r="12034" spans="2:16">
      <c r="B12034" s="93"/>
      <c r="C12034" s="93"/>
      <c r="D12034" s="93"/>
      <c r="F12034" s="93"/>
      <c r="H12034" s="93"/>
      <c r="J12034" s="93"/>
      <c r="L12034" s="93"/>
      <c r="N12034" s="93"/>
      <c r="P12034" s="93"/>
    </row>
    <row r="12035" spans="2:16">
      <c r="B12035" s="93"/>
      <c r="C12035" s="93"/>
      <c r="D12035" s="93"/>
      <c r="F12035" s="93"/>
      <c r="H12035" s="93"/>
      <c r="J12035" s="93"/>
      <c r="L12035" s="93"/>
      <c r="N12035" s="93"/>
      <c r="P12035" s="93"/>
    </row>
    <row r="12036" spans="2:16">
      <c r="B12036" s="93"/>
      <c r="C12036" s="93"/>
      <c r="D12036" s="93"/>
      <c r="F12036" s="93"/>
      <c r="H12036" s="93"/>
      <c r="J12036" s="93"/>
      <c r="L12036" s="93"/>
      <c r="N12036" s="93"/>
      <c r="P12036" s="93"/>
    </row>
    <row r="12037" spans="2:16">
      <c r="B12037" s="93"/>
      <c r="C12037" s="93"/>
      <c r="D12037" s="93"/>
      <c r="F12037" s="93"/>
      <c r="H12037" s="93"/>
      <c r="J12037" s="93"/>
      <c r="L12037" s="93"/>
      <c r="N12037" s="93"/>
      <c r="P12037" s="93"/>
    </row>
    <row r="12038" spans="2:16">
      <c r="B12038" s="93"/>
      <c r="C12038" s="93"/>
      <c r="D12038" s="93"/>
      <c r="F12038" s="93"/>
      <c r="H12038" s="93"/>
      <c r="J12038" s="93"/>
      <c r="L12038" s="93"/>
      <c r="N12038" s="93"/>
      <c r="P12038" s="93"/>
    </row>
    <row r="12039" spans="2:16">
      <c r="B12039" s="93"/>
      <c r="C12039" s="93"/>
      <c r="D12039" s="93"/>
      <c r="F12039" s="93"/>
      <c r="H12039" s="93"/>
      <c r="J12039" s="93"/>
      <c r="L12039" s="93"/>
      <c r="N12039" s="93"/>
      <c r="P12039" s="93"/>
    </row>
    <row r="12040" spans="2:16">
      <c r="B12040" s="93"/>
      <c r="C12040" s="93"/>
      <c r="D12040" s="93"/>
      <c r="F12040" s="93"/>
      <c r="H12040" s="93"/>
      <c r="J12040" s="93"/>
      <c r="L12040" s="93"/>
      <c r="N12040" s="93"/>
      <c r="P12040" s="93"/>
    </row>
    <row r="12041" spans="2:16">
      <c r="B12041" s="93"/>
      <c r="C12041" s="93"/>
      <c r="D12041" s="93"/>
      <c r="F12041" s="93"/>
      <c r="H12041" s="93"/>
      <c r="J12041" s="93"/>
      <c r="L12041" s="93"/>
      <c r="N12041" s="93"/>
      <c r="P12041" s="93"/>
    </row>
    <row r="12042" spans="2:16">
      <c r="B12042" s="93"/>
      <c r="C12042" s="93"/>
      <c r="D12042" s="93"/>
      <c r="F12042" s="93"/>
      <c r="H12042" s="93"/>
      <c r="J12042" s="93"/>
      <c r="L12042" s="93"/>
      <c r="N12042" s="93"/>
      <c r="P12042" s="93"/>
    </row>
    <row r="12043" spans="2:16">
      <c r="B12043" s="93"/>
      <c r="C12043" s="93"/>
      <c r="D12043" s="93"/>
      <c r="F12043" s="93"/>
      <c r="H12043" s="93"/>
      <c r="J12043" s="93"/>
      <c r="L12043" s="93"/>
      <c r="N12043" s="93"/>
      <c r="P12043" s="93"/>
    </row>
    <row r="12044" spans="2:16">
      <c r="B12044" s="93"/>
      <c r="C12044" s="93"/>
      <c r="D12044" s="93"/>
      <c r="F12044" s="93"/>
      <c r="H12044" s="93"/>
      <c r="J12044" s="93"/>
      <c r="L12044" s="93"/>
      <c r="N12044" s="93"/>
      <c r="P12044" s="93"/>
    </row>
    <row r="12045" spans="2:16">
      <c r="B12045" s="93"/>
      <c r="C12045" s="93"/>
      <c r="D12045" s="93"/>
      <c r="F12045" s="93"/>
      <c r="H12045" s="93"/>
      <c r="J12045" s="93"/>
      <c r="L12045" s="93"/>
      <c r="N12045" s="93"/>
      <c r="P12045" s="93"/>
    </row>
    <row r="12046" spans="2:16">
      <c r="B12046" s="93"/>
      <c r="C12046" s="93"/>
      <c r="D12046" s="93"/>
      <c r="F12046" s="93"/>
      <c r="H12046" s="93"/>
      <c r="J12046" s="93"/>
      <c r="L12046" s="93"/>
      <c r="N12046" s="93"/>
      <c r="P12046" s="93"/>
    </row>
    <row r="12047" spans="2:16">
      <c r="B12047" s="93"/>
      <c r="C12047" s="93"/>
      <c r="D12047" s="93"/>
      <c r="F12047" s="93"/>
      <c r="H12047" s="93"/>
      <c r="J12047" s="93"/>
      <c r="L12047" s="93"/>
      <c r="N12047" s="93"/>
      <c r="P12047" s="93"/>
    </row>
    <row r="12048" spans="2:16">
      <c r="B12048" s="93"/>
      <c r="C12048" s="93"/>
      <c r="D12048" s="93"/>
      <c r="F12048" s="93"/>
      <c r="H12048" s="93"/>
      <c r="J12048" s="93"/>
      <c r="L12048" s="93"/>
      <c r="N12048" s="93"/>
      <c r="P12048" s="93"/>
    </row>
    <row r="12049" spans="2:16">
      <c r="B12049" s="93"/>
      <c r="C12049" s="93"/>
      <c r="D12049" s="93"/>
      <c r="F12049" s="93"/>
      <c r="H12049" s="93"/>
      <c r="J12049" s="93"/>
      <c r="L12049" s="93"/>
      <c r="N12049" s="93"/>
      <c r="P12049" s="93"/>
    </row>
    <row r="12050" spans="2:16">
      <c r="B12050" s="93"/>
      <c r="C12050" s="93"/>
      <c r="D12050" s="93"/>
      <c r="F12050" s="93"/>
      <c r="H12050" s="93"/>
      <c r="J12050" s="93"/>
      <c r="L12050" s="93"/>
      <c r="N12050" s="93"/>
      <c r="P12050" s="93"/>
    </row>
    <row r="12051" spans="2:16">
      <c r="B12051" s="93"/>
      <c r="C12051" s="93"/>
      <c r="D12051" s="93"/>
      <c r="F12051" s="93"/>
      <c r="H12051" s="93"/>
      <c r="J12051" s="93"/>
      <c r="L12051" s="93"/>
      <c r="N12051" s="93"/>
      <c r="P12051" s="93"/>
    </row>
    <row r="12052" spans="2:16">
      <c r="B12052" s="93"/>
      <c r="C12052" s="93"/>
      <c r="D12052" s="93"/>
      <c r="F12052" s="93"/>
      <c r="H12052" s="93"/>
      <c r="J12052" s="93"/>
      <c r="L12052" s="93"/>
      <c r="N12052" s="93"/>
      <c r="P12052" s="93"/>
    </row>
    <row r="12053" spans="2:16">
      <c r="B12053" s="93"/>
      <c r="C12053" s="93"/>
      <c r="D12053" s="93"/>
      <c r="F12053" s="93"/>
      <c r="H12053" s="93"/>
      <c r="J12053" s="93"/>
      <c r="L12053" s="93"/>
      <c r="N12053" s="93"/>
      <c r="P12053" s="93"/>
    </row>
    <row r="12054" spans="2:16">
      <c r="B12054" s="93"/>
      <c r="C12054" s="93"/>
      <c r="D12054" s="93"/>
      <c r="F12054" s="93"/>
      <c r="H12054" s="93"/>
      <c r="J12054" s="93"/>
      <c r="L12054" s="93"/>
      <c r="N12054" s="93"/>
      <c r="P12054" s="93"/>
    </row>
    <row r="12055" spans="2:16">
      <c r="B12055" s="93"/>
      <c r="C12055" s="93"/>
      <c r="D12055" s="93"/>
      <c r="F12055" s="93"/>
      <c r="H12055" s="93"/>
      <c r="J12055" s="93"/>
      <c r="L12055" s="93"/>
      <c r="N12055" s="93"/>
      <c r="P12055" s="93"/>
    </row>
    <row r="12056" spans="2:16">
      <c r="B12056" s="93"/>
      <c r="C12056" s="93"/>
      <c r="D12056" s="93"/>
      <c r="F12056" s="93"/>
      <c r="H12056" s="93"/>
      <c r="J12056" s="93"/>
      <c r="L12056" s="93"/>
      <c r="N12056" s="93"/>
      <c r="P12056" s="93"/>
    </row>
    <row r="12057" spans="2:16">
      <c r="B12057" s="93"/>
      <c r="C12057" s="93"/>
      <c r="D12057" s="93"/>
      <c r="F12057" s="93"/>
      <c r="H12057" s="93"/>
      <c r="J12057" s="93"/>
      <c r="L12057" s="93"/>
      <c r="N12057" s="93"/>
      <c r="P12057" s="93"/>
    </row>
    <row r="12058" spans="2:16">
      <c r="B12058" s="93"/>
      <c r="C12058" s="93"/>
      <c r="D12058" s="93"/>
      <c r="F12058" s="93"/>
      <c r="H12058" s="93"/>
      <c r="J12058" s="93"/>
      <c r="L12058" s="93"/>
      <c r="N12058" s="93"/>
      <c r="P12058" s="93"/>
    </row>
    <row r="12059" spans="2:16">
      <c r="B12059" s="93"/>
      <c r="C12059" s="93"/>
      <c r="D12059" s="93"/>
      <c r="F12059" s="93"/>
      <c r="H12059" s="93"/>
      <c r="J12059" s="93"/>
      <c r="L12059" s="93"/>
      <c r="N12059" s="93"/>
      <c r="P12059" s="93"/>
    </row>
    <row r="12060" spans="2:16">
      <c r="B12060" s="93"/>
      <c r="C12060" s="93"/>
      <c r="D12060" s="93"/>
      <c r="F12060" s="93"/>
      <c r="H12060" s="93"/>
      <c r="J12060" s="93"/>
      <c r="L12060" s="93"/>
      <c r="N12060" s="93"/>
      <c r="P12060" s="93"/>
    </row>
    <row r="12061" spans="2:16">
      <c r="B12061" s="93"/>
      <c r="C12061" s="93"/>
      <c r="D12061" s="93"/>
      <c r="F12061" s="93"/>
      <c r="H12061" s="93"/>
      <c r="J12061" s="93"/>
      <c r="L12061" s="93"/>
      <c r="N12061" s="93"/>
      <c r="P12061" s="93"/>
    </row>
    <row r="12062" spans="2:16">
      <c r="B12062" s="93"/>
      <c r="C12062" s="93"/>
      <c r="D12062" s="93"/>
      <c r="F12062" s="93"/>
      <c r="H12062" s="93"/>
      <c r="J12062" s="93"/>
      <c r="L12062" s="93"/>
      <c r="N12062" s="93"/>
      <c r="P12062" s="93"/>
    </row>
    <row r="12063" spans="2:16">
      <c r="B12063" s="93"/>
      <c r="C12063" s="93"/>
      <c r="D12063" s="93"/>
      <c r="F12063" s="93"/>
      <c r="H12063" s="93"/>
      <c r="J12063" s="93"/>
      <c r="L12063" s="93"/>
      <c r="N12063" s="93"/>
      <c r="P12063" s="93"/>
    </row>
    <row r="12064" spans="2:16">
      <c r="B12064" s="93"/>
      <c r="C12064" s="93"/>
      <c r="D12064" s="93"/>
      <c r="F12064" s="93"/>
      <c r="H12064" s="93"/>
      <c r="J12064" s="93"/>
      <c r="L12064" s="93"/>
      <c r="N12064" s="93"/>
      <c r="P12064" s="93"/>
    </row>
    <row r="12065" spans="2:16">
      <c r="B12065" s="93"/>
      <c r="C12065" s="93"/>
      <c r="D12065" s="93"/>
      <c r="F12065" s="93"/>
      <c r="H12065" s="93"/>
      <c r="J12065" s="93"/>
      <c r="L12065" s="93"/>
      <c r="N12065" s="93"/>
      <c r="P12065" s="93"/>
    </row>
    <row r="12066" spans="2:16">
      <c r="B12066" s="93"/>
      <c r="C12066" s="93"/>
      <c r="D12066" s="93"/>
      <c r="F12066" s="93"/>
      <c r="H12066" s="93"/>
      <c r="J12066" s="93"/>
      <c r="L12066" s="93"/>
      <c r="N12066" s="93"/>
      <c r="P12066" s="93"/>
    </row>
    <row r="12067" spans="2:16">
      <c r="B12067" s="93"/>
      <c r="C12067" s="93"/>
      <c r="D12067" s="93"/>
      <c r="F12067" s="93"/>
      <c r="H12067" s="93"/>
      <c r="J12067" s="93"/>
      <c r="L12067" s="93"/>
      <c r="N12067" s="93"/>
      <c r="P12067" s="93"/>
    </row>
    <row r="12068" spans="2:16">
      <c r="B12068" s="93"/>
      <c r="C12068" s="93"/>
      <c r="D12068" s="93"/>
      <c r="F12068" s="93"/>
      <c r="H12068" s="93"/>
      <c r="J12068" s="93"/>
      <c r="L12068" s="93"/>
      <c r="N12068" s="93"/>
      <c r="P12068" s="93"/>
    </row>
    <row r="12069" spans="2:16">
      <c r="B12069" s="93"/>
      <c r="C12069" s="93"/>
      <c r="D12069" s="93"/>
      <c r="F12069" s="93"/>
      <c r="H12069" s="93"/>
      <c r="J12069" s="93"/>
      <c r="L12069" s="93"/>
      <c r="N12069" s="93"/>
      <c r="P12069" s="93"/>
    </row>
    <row r="12070" spans="2:16">
      <c r="B12070" s="93"/>
      <c r="C12070" s="93"/>
      <c r="D12070" s="93"/>
      <c r="F12070" s="93"/>
      <c r="H12070" s="93"/>
      <c r="J12070" s="93"/>
      <c r="L12070" s="93"/>
      <c r="N12070" s="93"/>
      <c r="P12070" s="93"/>
    </row>
    <row r="12071" spans="2:16">
      <c r="B12071" s="93"/>
      <c r="C12071" s="93"/>
      <c r="D12071" s="93"/>
      <c r="F12071" s="93"/>
      <c r="H12071" s="93"/>
      <c r="J12071" s="93"/>
      <c r="L12071" s="93"/>
      <c r="N12071" s="93"/>
      <c r="P12071" s="93"/>
    </row>
    <row r="12072" spans="2:16">
      <c r="B12072" s="93"/>
      <c r="C12072" s="93"/>
      <c r="D12072" s="93"/>
      <c r="F12072" s="93"/>
      <c r="H12072" s="93"/>
      <c r="J12072" s="93"/>
      <c r="L12072" s="93"/>
      <c r="N12072" s="93"/>
      <c r="P12072" s="93"/>
    </row>
    <row r="12073" spans="2:16">
      <c r="B12073" s="93"/>
      <c r="C12073" s="93"/>
      <c r="D12073" s="93"/>
      <c r="F12073" s="93"/>
      <c r="H12073" s="93"/>
      <c r="J12073" s="93"/>
      <c r="L12073" s="93"/>
      <c r="N12073" s="93"/>
      <c r="P12073" s="93"/>
    </row>
    <row r="12074" spans="2:16">
      <c r="B12074" s="93"/>
      <c r="C12074" s="93"/>
      <c r="D12074" s="93"/>
      <c r="F12074" s="93"/>
      <c r="H12074" s="93"/>
      <c r="J12074" s="93"/>
      <c r="L12074" s="93"/>
      <c r="N12074" s="93"/>
      <c r="P12074" s="93"/>
    </row>
    <row r="12075" spans="2:16">
      <c r="B12075" s="93"/>
      <c r="C12075" s="93"/>
      <c r="D12075" s="93"/>
      <c r="F12075" s="93"/>
      <c r="H12075" s="93"/>
      <c r="J12075" s="93"/>
      <c r="L12075" s="93"/>
      <c r="N12075" s="93"/>
      <c r="P12075" s="93"/>
    </row>
    <row r="12076" spans="2:16">
      <c r="B12076" s="93"/>
      <c r="C12076" s="93"/>
      <c r="D12076" s="93"/>
      <c r="F12076" s="93"/>
      <c r="H12076" s="93"/>
      <c r="J12076" s="93"/>
      <c r="L12076" s="93"/>
      <c r="N12076" s="93"/>
      <c r="P12076" s="93"/>
    </row>
    <row r="12077" spans="2:16">
      <c r="B12077" s="93"/>
      <c r="C12077" s="93"/>
      <c r="D12077" s="93"/>
      <c r="F12077" s="93"/>
      <c r="H12077" s="93"/>
      <c r="J12077" s="93"/>
      <c r="L12077" s="93"/>
      <c r="N12077" s="93"/>
      <c r="P12077" s="93"/>
    </row>
    <row r="12078" spans="2:16">
      <c r="B12078" s="93"/>
      <c r="C12078" s="93"/>
      <c r="D12078" s="93"/>
      <c r="F12078" s="93"/>
      <c r="H12078" s="93"/>
      <c r="J12078" s="93"/>
      <c r="L12078" s="93"/>
      <c r="N12078" s="93"/>
      <c r="P12078" s="93"/>
    </row>
    <row r="12079" spans="2:16">
      <c r="B12079" s="93"/>
      <c r="C12079" s="93"/>
      <c r="D12079" s="93"/>
      <c r="F12079" s="93"/>
      <c r="H12079" s="93"/>
      <c r="J12079" s="93"/>
      <c r="L12079" s="93"/>
      <c r="N12079" s="93"/>
      <c r="P12079" s="93"/>
    </row>
    <row r="12080" spans="2:16">
      <c r="B12080" s="93"/>
      <c r="C12080" s="93"/>
      <c r="D12080" s="93"/>
      <c r="F12080" s="93"/>
      <c r="H12080" s="93"/>
      <c r="J12080" s="93"/>
      <c r="L12080" s="93"/>
      <c r="N12080" s="93"/>
      <c r="P12080" s="93"/>
    </row>
    <row r="12081" spans="2:16">
      <c r="B12081" s="93"/>
      <c r="C12081" s="93"/>
      <c r="D12081" s="93"/>
      <c r="F12081" s="93"/>
      <c r="H12081" s="93"/>
      <c r="J12081" s="93"/>
      <c r="L12081" s="93"/>
      <c r="N12081" s="93"/>
      <c r="P12081" s="93"/>
    </row>
    <row r="12082" spans="2:16">
      <c r="B12082" s="93"/>
      <c r="C12082" s="93"/>
      <c r="D12082" s="93"/>
      <c r="F12082" s="93"/>
      <c r="H12082" s="93"/>
      <c r="J12082" s="93"/>
      <c r="L12082" s="93"/>
      <c r="N12082" s="93"/>
      <c r="P12082" s="93"/>
    </row>
    <row r="12083" spans="2:16">
      <c r="B12083" s="93"/>
      <c r="C12083" s="93"/>
      <c r="D12083" s="93"/>
      <c r="F12083" s="93"/>
      <c r="H12083" s="93"/>
      <c r="J12083" s="93"/>
      <c r="L12083" s="93"/>
      <c r="N12083" s="93"/>
      <c r="P12083" s="93"/>
    </row>
    <row r="12084" spans="2:16">
      <c r="B12084" s="93"/>
      <c r="C12084" s="93"/>
      <c r="D12084" s="93"/>
      <c r="F12084" s="93"/>
      <c r="H12084" s="93"/>
      <c r="J12084" s="93"/>
      <c r="L12084" s="93"/>
      <c r="N12084" s="93"/>
      <c r="P12084" s="93"/>
    </row>
    <row r="12085" spans="2:16">
      <c r="B12085" s="93"/>
      <c r="C12085" s="93"/>
      <c r="D12085" s="93"/>
      <c r="F12085" s="93"/>
      <c r="H12085" s="93"/>
      <c r="J12085" s="93"/>
      <c r="L12085" s="93"/>
      <c r="N12085" s="93"/>
      <c r="P12085" s="93"/>
    </row>
    <row r="12086" spans="2:16">
      <c r="B12086" s="93"/>
      <c r="C12086" s="93"/>
      <c r="D12086" s="93"/>
      <c r="F12086" s="93"/>
      <c r="H12086" s="93"/>
      <c r="J12086" s="93"/>
      <c r="L12086" s="93"/>
      <c r="N12086" s="93"/>
      <c r="P12086" s="93"/>
    </row>
    <row r="12087" spans="2:16">
      <c r="B12087" s="93"/>
      <c r="C12087" s="93"/>
      <c r="D12087" s="93"/>
      <c r="F12087" s="93"/>
      <c r="H12087" s="93"/>
      <c r="J12087" s="93"/>
      <c r="L12087" s="93"/>
      <c r="N12087" s="93"/>
      <c r="P12087" s="93"/>
    </row>
    <row r="12088" spans="2:16">
      <c r="B12088" s="93"/>
      <c r="C12088" s="93"/>
      <c r="D12088" s="93"/>
      <c r="F12088" s="93"/>
      <c r="H12088" s="93"/>
      <c r="J12088" s="93"/>
      <c r="L12088" s="93"/>
      <c r="N12088" s="93"/>
      <c r="P12088" s="93"/>
    </row>
    <row r="12089" spans="2:16">
      <c r="B12089" s="93"/>
      <c r="C12089" s="93"/>
      <c r="D12089" s="93"/>
      <c r="F12089" s="93"/>
      <c r="H12089" s="93"/>
      <c r="J12089" s="93"/>
      <c r="L12089" s="93"/>
      <c r="N12089" s="93"/>
      <c r="P12089" s="93"/>
    </row>
    <row r="12090" spans="2:16">
      <c r="B12090" s="93"/>
      <c r="C12090" s="93"/>
      <c r="D12090" s="93"/>
      <c r="F12090" s="93"/>
      <c r="H12090" s="93"/>
      <c r="J12090" s="93"/>
      <c r="L12090" s="93"/>
      <c r="N12090" s="93"/>
      <c r="P12090" s="93"/>
    </row>
    <row r="12091" spans="2:16">
      <c r="B12091" s="93"/>
      <c r="C12091" s="93"/>
      <c r="D12091" s="93"/>
      <c r="F12091" s="93"/>
      <c r="H12091" s="93"/>
      <c r="J12091" s="93"/>
      <c r="L12091" s="93"/>
      <c r="N12091" s="93"/>
      <c r="P12091" s="93"/>
    </row>
    <row r="12092" spans="2:16">
      <c r="B12092" s="93"/>
      <c r="C12092" s="93"/>
      <c r="D12092" s="93"/>
      <c r="F12092" s="93"/>
      <c r="H12092" s="93"/>
      <c r="J12092" s="93"/>
      <c r="L12092" s="93"/>
      <c r="N12092" s="93"/>
      <c r="P12092" s="93"/>
    </row>
    <row r="12093" spans="2:16">
      <c r="B12093" s="93"/>
      <c r="C12093" s="93"/>
      <c r="D12093" s="93"/>
      <c r="F12093" s="93"/>
      <c r="H12093" s="93"/>
      <c r="J12093" s="93"/>
      <c r="L12093" s="93"/>
      <c r="N12093" s="93"/>
      <c r="P12093" s="93"/>
    </row>
    <row r="12094" spans="2:16">
      <c r="B12094" s="93"/>
      <c r="C12094" s="93"/>
      <c r="D12094" s="93"/>
      <c r="F12094" s="93"/>
      <c r="H12094" s="93"/>
      <c r="J12094" s="93"/>
      <c r="L12094" s="93"/>
      <c r="N12094" s="93"/>
      <c r="P12094" s="93"/>
    </row>
    <row r="12095" spans="2:16">
      <c r="B12095" s="93"/>
      <c r="C12095" s="93"/>
      <c r="D12095" s="93"/>
      <c r="F12095" s="93"/>
      <c r="H12095" s="93"/>
      <c r="J12095" s="93"/>
      <c r="L12095" s="93"/>
      <c r="N12095" s="93"/>
      <c r="P12095" s="93"/>
    </row>
    <row r="12096" spans="2:16">
      <c r="B12096" s="93"/>
      <c r="C12096" s="93"/>
      <c r="D12096" s="93"/>
      <c r="F12096" s="93"/>
      <c r="H12096" s="93"/>
      <c r="J12096" s="93"/>
      <c r="L12096" s="93"/>
      <c r="N12096" s="93"/>
      <c r="P12096" s="93"/>
    </row>
    <row r="12097" spans="2:16">
      <c r="B12097" s="93"/>
      <c r="C12097" s="93"/>
      <c r="D12097" s="93"/>
      <c r="F12097" s="93"/>
      <c r="H12097" s="93"/>
      <c r="J12097" s="93"/>
      <c r="L12097" s="93"/>
      <c r="N12097" s="93"/>
      <c r="P12097" s="93"/>
    </row>
    <row r="12098" spans="2:16">
      <c r="B12098" s="93"/>
      <c r="C12098" s="93"/>
      <c r="D12098" s="93"/>
      <c r="F12098" s="93"/>
      <c r="H12098" s="93"/>
      <c r="J12098" s="93"/>
      <c r="L12098" s="93"/>
      <c r="N12098" s="93"/>
      <c r="P12098" s="93"/>
    </row>
    <row r="12099" spans="2:16">
      <c r="B12099" s="93"/>
      <c r="C12099" s="93"/>
      <c r="D12099" s="93"/>
      <c r="F12099" s="93"/>
      <c r="H12099" s="93"/>
      <c r="J12099" s="93"/>
      <c r="L12099" s="93"/>
      <c r="N12099" s="93"/>
      <c r="P12099" s="93"/>
    </row>
    <row r="12100" spans="2:16">
      <c r="B12100" s="93"/>
      <c r="C12100" s="93"/>
      <c r="D12100" s="93"/>
      <c r="F12100" s="93"/>
      <c r="H12100" s="93"/>
      <c r="J12100" s="93"/>
      <c r="L12100" s="93"/>
      <c r="N12100" s="93"/>
      <c r="P12100" s="93"/>
    </row>
    <row r="12101" spans="2:16">
      <c r="B12101" s="93"/>
      <c r="C12101" s="93"/>
      <c r="D12101" s="93"/>
      <c r="F12101" s="93"/>
      <c r="H12101" s="93"/>
      <c r="J12101" s="93"/>
      <c r="L12101" s="93"/>
      <c r="N12101" s="93"/>
      <c r="P12101" s="93"/>
    </row>
    <row r="12102" spans="2:16">
      <c r="B12102" s="93"/>
      <c r="C12102" s="93"/>
      <c r="D12102" s="93"/>
      <c r="F12102" s="93"/>
      <c r="H12102" s="93"/>
      <c r="J12102" s="93"/>
      <c r="L12102" s="93"/>
      <c r="N12102" s="93"/>
      <c r="P12102" s="93"/>
    </row>
    <row r="12103" spans="2:16">
      <c r="B12103" s="93"/>
      <c r="C12103" s="93"/>
      <c r="D12103" s="93"/>
      <c r="F12103" s="93"/>
      <c r="H12103" s="93"/>
      <c r="J12103" s="93"/>
      <c r="L12103" s="93"/>
      <c r="N12103" s="93"/>
      <c r="P12103" s="93"/>
    </row>
    <row r="12104" spans="2:16">
      <c r="B12104" s="93"/>
      <c r="C12104" s="93"/>
      <c r="D12104" s="93"/>
      <c r="F12104" s="93"/>
      <c r="H12104" s="93"/>
      <c r="J12104" s="93"/>
      <c r="L12104" s="93"/>
      <c r="N12104" s="93"/>
      <c r="P12104" s="93"/>
    </row>
    <row r="12105" spans="2:16">
      <c r="B12105" s="93"/>
      <c r="C12105" s="93"/>
      <c r="D12105" s="93"/>
      <c r="F12105" s="93"/>
      <c r="H12105" s="93"/>
      <c r="J12105" s="93"/>
      <c r="L12105" s="93"/>
      <c r="N12105" s="93"/>
      <c r="P12105" s="93"/>
    </row>
    <row r="12106" spans="2:16">
      <c r="B12106" s="93"/>
      <c r="C12106" s="93"/>
      <c r="D12106" s="93"/>
      <c r="F12106" s="93"/>
      <c r="H12106" s="93"/>
      <c r="J12106" s="93"/>
      <c r="L12106" s="93"/>
      <c r="N12106" s="93"/>
      <c r="P12106" s="93"/>
    </row>
    <row r="12107" spans="2:16">
      <c r="B12107" s="93"/>
      <c r="C12107" s="93"/>
      <c r="D12107" s="93"/>
      <c r="F12107" s="93"/>
      <c r="H12107" s="93"/>
      <c r="J12107" s="93"/>
      <c r="L12107" s="93"/>
      <c r="N12107" s="93"/>
      <c r="P12107" s="93"/>
    </row>
    <row r="12108" spans="2:16">
      <c r="B12108" s="93"/>
      <c r="C12108" s="93"/>
      <c r="D12108" s="93"/>
      <c r="F12108" s="93"/>
      <c r="H12108" s="93"/>
      <c r="J12108" s="93"/>
      <c r="L12108" s="93"/>
      <c r="N12108" s="93"/>
      <c r="P12108" s="93"/>
    </row>
    <row r="12109" spans="2:16">
      <c r="B12109" s="93"/>
      <c r="C12109" s="93"/>
      <c r="D12109" s="93"/>
      <c r="F12109" s="93"/>
      <c r="H12109" s="93"/>
      <c r="J12109" s="93"/>
      <c r="L12109" s="93"/>
      <c r="N12109" s="93"/>
      <c r="P12109" s="93"/>
    </row>
    <row r="12110" spans="2:16">
      <c r="B12110" s="93"/>
      <c r="C12110" s="93"/>
      <c r="D12110" s="93"/>
      <c r="F12110" s="93"/>
      <c r="H12110" s="93"/>
      <c r="J12110" s="93"/>
      <c r="L12110" s="93"/>
      <c r="N12110" s="93"/>
      <c r="P12110" s="93"/>
    </row>
    <row r="12111" spans="2:16">
      <c r="B12111" s="93"/>
      <c r="C12111" s="93"/>
      <c r="D12111" s="93"/>
      <c r="F12111" s="93"/>
      <c r="H12111" s="93"/>
      <c r="J12111" s="93"/>
      <c r="L12111" s="93"/>
      <c r="N12111" s="93"/>
      <c r="P12111" s="93"/>
    </row>
    <row r="12112" spans="2:16">
      <c r="B12112" s="93"/>
      <c r="C12112" s="93"/>
      <c r="D12112" s="93"/>
      <c r="F12112" s="93"/>
      <c r="H12112" s="93"/>
      <c r="J12112" s="93"/>
      <c r="L12112" s="93"/>
      <c r="N12112" s="93"/>
      <c r="P12112" s="93"/>
    </row>
    <row r="12113" spans="2:16">
      <c r="B12113" s="93"/>
      <c r="C12113" s="93"/>
      <c r="D12113" s="93"/>
      <c r="F12113" s="93"/>
      <c r="H12113" s="93"/>
      <c r="J12113" s="93"/>
      <c r="L12113" s="93"/>
      <c r="N12113" s="93"/>
      <c r="P12113" s="93"/>
    </row>
    <row r="12114" spans="2:16">
      <c r="B12114" s="93"/>
      <c r="C12114" s="93"/>
      <c r="D12114" s="93"/>
      <c r="F12114" s="93"/>
      <c r="H12114" s="93"/>
      <c r="J12114" s="93"/>
      <c r="L12114" s="93"/>
      <c r="N12114" s="93"/>
      <c r="P12114" s="93"/>
    </row>
    <row r="12115" spans="2:16">
      <c r="B12115" s="93"/>
      <c r="C12115" s="93"/>
      <c r="D12115" s="93"/>
      <c r="F12115" s="93"/>
      <c r="H12115" s="93"/>
      <c r="J12115" s="93"/>
      <c r="L12115" s="93"/>
      <c r="N12115" s="93"/>
      <c r="P12115" s="93"/>
    </row>
    <row r="12116" spans="2:16">
      <c r="B12116" s="93"/>
      <c r="C12116" s="93"/>
      <c r="D12116" s="93"/>
      <c r="F12116" s="93"/>
      <c r="H12116" s="93"/>
      <c r="J12116" s="93"/>
      <c r="L12116" s="93"/>
      <c r="N12116" s="93"/>
      <c r="P12116" s="93"/>
    </row>
    <row r="12117" spans="2:16">
      <c r="B12117" s="93"/>
      <c r="C12117" s="93"/>
      <c r="D12117" s="93"/>
      <c r="F12117" s="93"/>
      <c r="H12117" s="93"/>
      <c r="J12117" s="93"/>
      <c r="L12117" s="93"/>
      <c r="N12117" s="93"/>
      <c r="P12117" s="93"/>
    </row>
    <row r="12118" spans="2:16">
      <c r="B12118" s="93"/>
      <c r="C12118" s="93"/>
      <c r="D12118" s="93"/>
      <c r="F12118" s="93"/>
      <c r="H12118" s="93"/>
      <c r="J12118" s="93"/>
      <c r="L12118" s="93"/>
      <c r="N12118" s="93"/>
      <c r="P12118" s="93"/>
    </row>
    <row r="12119" spans="2:16">
      <c r="B12119" s="93"/>
      <c r="C12119" s="93"/>
      <c r="D12119" s="93"/>
      <c r="F12119" s="93"/>
      <c r="H12119" s="93"/>
      <c r="J12119" s="93"/>
      <c r="L12119" s="93"/>
      <c r="N12119" s="93"/>
      <c r="P12119" s="93"/>
    </row>
    <row r="12120" spans="2:16">
      <c r="B12120" s="93"/>
      <c r="C12120" s="93"/>
      <c r="D12120" s="93"/>
      <c r="F12120" s="93"/>
      <c r="H12120" s="93"/>
      <c r="J12120" s="93"/>
      <c r="L12120" s="93"/>
      <c r="N12120" s="93"/>
      <c r="P12120" s="93"/>
    </row>
    <row r="12121" spans="2:16">
      <c r="B12121" s="93"/>
      <c r="C12121" s="93"/>
      <c r="D12121" s="93"/>
      <c r="F12121" s="93"/>
      <c r="H12121" s="93"/>
      <c r="J12121" s="93"/>
      <c r="L12121" s="93"/>
      <c r="N12121" s="93"/>
      <c r="P12121" s="93"/>
    </row>
    <row r="12122" spans="2:16">
      <c r="B12122" s="93"/>
      <c r="C12122" s="93"/>
      <c r="D12122" s="93"/>
      <c r="F12122" s="93"/>
      <c r="H12122" s="93"/>
      <c r="J12122" s="93"/>
      <c r="L12122" s="93"/>
      <c r="N12122" s="93"/>
      <c r="P12122" s="93"/>
    </row>
    <row r="12123" spans="2:16">
      <c r="B12123" s="93"/>
      <c r="C12123" s="93"/>
      <c r="D12123" s="93"/>
      <c r="F12123" s="93"/>
      <c r="H12123" s="93"/>
      <c r="J12123" s="93"/>
      <c r="L12123" s="93"/>
      <c r="N12123" s="93"/>
      <c r="P12123" s="93"/>
    </row>
    <row r="12124" spans="2:16">
      <c r="B12124" s="93"/>
      <c r="C12124" s="93"/>
      <c r="D12124" s="93"/>
      <c r="F12124" s="93"/>
      <c r="H12124" s="93"/>
      <c r="J12124" s="93"/>
      <c r="L12124" s="93"/>
      <c r="N12124" s="93"/>
      <c r="P12124" s="93"/>
    </row>
    <row r="12125" spans="2:16">
      <c r="B12125" s="93"/>
      <c r="C12125" s="93"/>
      <c r="D12125" s="93"/>
      <c r="F12125" s="93"/>
      <c r="H12125" s="93"/>
      <c r="J12125" s="93"/>
      <c r="L12125" s="93"/>
      <c r="N12125" s="93"/>
      <c r="P12125" s="93"/>
    </row>
    <row r="12126" spans="2:16">
      <c r="B12126" s="93"/>
      <c r="C12126" s="93"/>
      <c r="D12126" s="93"/>
      <c r="F12126" s="93"/>
      <c r="H12126" s="93"/>
      <c r="J12126" s="93"/>
      <c r="L12126" s="93"/>
      <c r="N12126" s="93"/>
      <c r="P12126" s="93"/>
    </row>
    <row r="12127" spans="2:16">
      <c r="B12127" s="93"/>
      <c r="C12127" s="93"/>
      <c r="D12127" s="93"/>
      <c r="F12127" s="93"/>
      <c r="H12127" s="93"/>
      <c r="J12127" s="93"/>
      <c r="L12127" s="93"/>
      <c r="N12127" s="93"/>
      <c r="P12127" s="93"/>
    </row>
    <row r="12128" spans="2:16">
      <c r="B12128" s="93"/>
      <c r="C12128" s="93"/>
      <c r="D12128" s="93"/>
      <c r="F12128" s="93"/>
      <c r="H12128" s="93"/>
      <c r="J12128" s="93"/>
      <c r="L12128" s="93"/>
      <c r="N12128" s="93"/>
      <c r="P12128" s="93"/>
    </row>
    <row r="12129" spans="2:16">
      <c r="B12129" s="93"/>
      <c r="C12129" s="93"/>
      <c r="D12129" s="93"/>
      <c r="F12129" s="93"/>
      <c r="H12129" s="93"/>
      <c r="J12129" s="93"/>
      <c r="L12129" s="93"/>
      <c r="N12129" s="93"/>
      <c r="P12129" s="93"/>
    </row>
    <row r="12130" spans="2:16">
      <c r="B12130" s="93"/>
      <c r="C12130" s="93"/>
      <c r="D12130" s="93"/>
      <c r="F12130" s="93"/>
      <c r="H12130" s="93"/>
      <c r="J12130" s="93"/>
      <c r="L12130" s="93"/>
      <c r="N12130" s="93"/>
      <c r="P12130" s="93"/>
    </row>
    <row r="12131" spans="2:16">
      <c r="B12131" s="93"/>
      <c r="C12131" s="93"/>
      <c r="D12131" s="93"/>
      <c r="F12131" s="93"/>
      <c r="H12131" s="93"/>
      <c r="J12131" s="93"/>
      <c r="L12131" s="93"/>
      <c r="N12131" s="93"/>
      <c r="P12131" s="93"/>
    </row>
    <row r="12132" spans="2:16">
      <c r="B12132" s="93"/>
      <c r="C12132" s="93"/>
      <c r="D12132" s="93"/>
      <c r="F12132" s="93"/>
      <c r="H12132" s="93"/>
      <c r="J12132" s="93"/>
      <c r="L12132" s="93"/>
      <c r="N12132" s="93"/>
      <c r="P12132" s="93"/>
    </row>
    <row r="12133" spans="2:16">
      <c r="B12133" s="93"/>
      <c r="C12133" s="93"/>
      <c r="D12133" s="93"/>
      <c r="F12133" s="93"/>
      <c r="H12133" s="93"/>
      <c r="J12133" s="93"/>
      <c r="L12133" s="93"/>
      <c r="N12133" s="93"/>
      <c r="P12133" s="93"/>
    </row>
    <row r="12134" spans="2:16">
      <c r="B12134" s="93"/>
      <c r="C12134" s="93"/>
      <c r="D12134" s="93"/>
      <c r="F12134" s="93"/>
      <c r="H12134" s="93"/>
      <c r="J12134" s="93"/>
      <c r="L12134" s="93"/>
      <c r="N12134" s="93"/>
      <c r="P12134" s="93"/>
    </row>
    <row r="12135" spans="2:16">
      <c r="B12135" s="93"/>
      <c r="C12135" s="93"/>
      <c r="D12135" s="93"/>
      <c r="F12135" s="93"/>
      <c r="H12135" s="93"/>
      <c r="J12135" s="93"/>
      <c r="L12135" s="93"/>
      <c r="N12135" s="93"/>
      <c r="P12135" s="93"/>
    </row>
    <row r="12136" spans="2:16">
      <c r="B12136" s="93"/>
      <c r="C12136" s="93"/>
      <c r="D12136" s="93"/>
      <c r="F12136" s="93"/>
      <c r="H12136" s="93"/>
      <c r="J12136" s="93"/>
      <c r="L12136" s="93"/>
      <c r="N12136" s="93"/>
      <c r="P12136" s="93"/>
    </row>
    <row r="12137" spans="2:16">
      <c r="B12137" s="93"/>
      <c r="C12137" s="93"/>
      <c r="D12137" s="93"/>
      <c r="F12137" s="93"/>
      <c r="H12137" s="93"/>
      <c r="J12137" s="93"/>
      <c r="L12137" s="93"/>
      <c r="N12137" s="93"/>
      <c r="P12137" s="93"/>
    </row>
    <row r="12138" spans="2:16">
      <c r="B12138" s="93"/>
      <c r="C12138" s="93"/>
      <c r="D12138" s="93"/>
      <c r="F12138" s="93"/>
      <c r="H12138" s="93"/>
      <c r="J12138" s="93"/>
      <c r="L12138" s="93"/>
      <c r="N12138" s="93"/>
      <c r="P12138" s="93"/>
    </row>
    <row r="12139" spans="2:16">
      <c r="B12139" s="93"/>
      <c r="C12139" s="93"/>
      <c r="D12139" s="93"/>
      <c r="F12139" s="93"/>
      <c r="H12139" s="93"/>
      <c r="J12139" s="93"/>
      <c r="L12139" s="93"/>
      <c r="N12139" s="93"/>
      <c r="P12139" s="93"/>
    </row>
    <row r="12140" spans="2:16">
      <c r="B12140" s="93"/>
      <c r="C12140" s="93"/>
      <c r="D12140" s="93"/>
      <c r="F12140" s="93"/>
      <c r="H12140" s="93"/>
      <c r="J12140" s="93"/>
      <c r="L12140" s="93"/>
      <c r="N12140" s="93"/>
      <c r="P12140" s="93"/>
    </row>
    <row r="12141" spans="2:16">
      <c r="B12141" s="93"/>
      <c r="C12141" s="93"/>
      <c r="D12141" s="93"/>
      <c r="F12141" s="93"/>
      <c r="H12141" s="93"/>
      <c r="J12141" s="93"/>
      <c r="L12141" s="93"/>
      <c r="N12141" s="93"/>
      <c r="P12141" s="93"/>
    </row>
    <row r="12142" spans="2:16">
      <c r="B12142" s="93"/>
      <c r="C12142" s="93"/>
      <c r="D12142" s="93"/>
      <c r="F12142" s="93"/>
      <c r="H12142" s="93"/>
      <c r="J12142" s="93"/>
      <c r="L12142" s="93"/>
      <c r="N12142" s="93"/>
      <c r="P12142" s="93"/>
    </row>
    <row r="12143" spans="2:16">
      <c r="B12143" s="93"/>
      <c r="C12143" s="93"/>
      <c r="D12143" s="93"/>
      <c r="F12143" s="93"/>
      <c r="H12143" s="93"/>
      <c r="J12143" s="93"/>
      <c r="L12143" s="93"/>
      <c r="N12143" s="93"/>
      <c r="P12143" s="93"/>
    </row>
    <row r="12144" spans="2:16">
      <c r="B12144" s="93"/>
      <c r="C12144" s="93"/>
      <c r="D12144" s="93"/>
      <c r="F12144" s="93"/>
      <c r="H12144" s="93"/>
      <c r="J12144" s="93"/>
      <c r="L12144" s="93"/>
      <c r="N12144" s="93"/>
      <c r="P12144" s="93"/>
    </row>
    <row r="12145" spans="2:16">
      <c r="B12145" s="93"/>
      <c r="C12145" s="93"/>
      <c r="D12145" s="93"/>
      <c r="F12145" s="93"/>
      <c r="H12145" s="93"/>
      <c r="J12145" s="93"/>
      <c r="L12145" s="93"/>
      <c r="N12145" s="93"/>
      <c r="P12145" s="93"/>
    </row>
    <row r="12146" spans="2:16">
      <c r="B12146" s="93"/>
      <c r="C12146" s="93"/>
      <c r="D12146" s="93"/>
      <c r="F12146" s="93"/>
      <c r="H12146" s="93"/>
      <c r="J12146" s="93"/>
      <c r="L12146" s="93"/>
      <c r="N12146" s="93"/>
      <c r="P12146" s="93"/>
    </row>
    <row r="12147" spans="2:16">
      <c r="B12147" s="93"/>
      <c r="C12147" s="93"/>
      <c r="D12147" s="93"/>
      <c r="F12147" s="93"/>
      <c r="H12147" s="93"/>
      <c r="J12147" s="93"/>
      <c r="L12147" s="93"/>
      <c r="N12147" s="93"/>
      <c r="P12147" s="93"/>
    </row>
    <row r="12148" spans="2:16">
      <c r="B12148" s="93"/>
      <c r="C12148" s="93"/>
      <c r="D12148" s="93"/>
      <c r="F12148" s="93"/>
      <c r="H12148" s="93"/>
      <c r="J12148" s="93"/>
      <c r="L12148" s="93"/>
      <c r="N12148" s="93"/>
      <c r="P12148" s="93"/>
    </row>
    <row r="12149" spans="2:16">
      <c r="B12149" s="93"/>
      <c r="C12149" s="93"/>
      <c r="D12149" s="93"/>
      <c r="F12149" s="93"/>
      <c r="H12149" s="93"/>
      <c r="J12149" s="93"/>
      <c r="L12149" s="93"/>
      <c r="N12149" s="93"/>
      <c r="P12149" s="93"/>
    </row>
    <row r="12150" spans="2:16">
      <c r="B12150" s="93"/>
      <c r="C12150" s="93"/>
      <c r="D12150" s="93"/>
      <c r="F12150" s="93"/>
      <c r="H12150" s="93"/>
      <c r="J12150" s="93"/>
      <c r="L12150" s="93"/>
      <c r="N12150" s="93"/>
      <c r="P12150" s="93"/>
    </row>
    <row r="12151" spans="2:16">
      <c r="B12151" s="93"/>
      <c r="C12151" s="93"/>
      <c r="D12151" s="93"/>
      <c r="F12151" s="93"/>
      <c r="H12151" s="93"/>
      <c r="J12151" s="93"/>
      <c r="L12151" s="93"/>
      <c r="N12151" s="93"/>
      <c r="P12151" s="93"/>
    </row>
    <row r="12152" spans="2:16">
      <c r="B12152" s="93"/>
      <c r="C12152" s="93"/>
      <c r="D12152" s="93"/>
      <c r="F12152" s="93"/>
      <c r="H12152" s="93"/>
      <c r="J12152" s="93"/>
      <c r="L12152" s="93"/>
      <c r="N12152" s="93"/>
      <c r="P12152" s="93"/>
    </row>
    <row r="12153" spans="2:16">
      <c r="B12153" s="93"/>
      <c r="C12153" s="93"/>
      <c r="D12153" s="93"/>
      <c r="F12153" s="93"/>
      <c r="H12153" s="93"/>
      <c r="J12153" s="93"/>
      <c r="L12153" s="93"/>
      <c r="N12153" s="93"/>
      <c r="P12153" s="93"/>
    </row>
    <row r="12154" spans="2:16">
      <c r="B12154" s="93"/>
      <c r="C12154" s="93"/>
      <c r="D12154" s="93"/>
      <c r="F12154" s="93"/>
      <c r="H12154" s="93"/>
      <c r="J12154" s="93"/>
      <c r="L12154" s="93"/>
      <c r="N12154" s="93"/>
      <c r="P12154" s="93"/>
    </row>
    <row r="12155" spans="2:16">
      <c r="B12155" s="93"/>
      <c r="C12155" s="93"/>
      <c r="D12155" s="93"/>
      <c r="F12155" s="93"/>
      <c r="H12155" s="93"/>
      <c r="J12155" s="93"/>
      <c r="L12155" s="93"/>
      <c r="N12155" s="93"/>
      <c r="P12155" s="93"/>
    </row>
    <row r="12156" spans="2:16">
      <c r="B12156" s="93"/>
      <c r="C12156" s="93"/>
      <c r="D12156" s="93"/>
      <c r="F12156" s="93"/>
      <c r="H12156" s="93"/>
      <c r="J12156" s="93"/>
      <c r="L12156" s="93"/>
      <c r="N12156" s="93"/>
      <c r="P12156" s="93"/>
    </row>
    <row r="12157" spans="2:16">
      <c r="B12157" s="93"/>
      <c r="C12157" s="93"/>
      <c r="D12157" s="93"/>
      <c r="F12157" s="93"/>
      <c r="H12157" s="93"/>
      <c r="J12157" s="93"/>
      <c r="L12157" s="93"/>
      <c r="N12157" s="93"/>
      <c r="P12157" s="93"/>
    </row>
    <row r="12158" spans="2:16">
      <c r="B12158" s="93"/>
      <c r="C12158" s="93"/>
      <c r="D12158" s="93"/>
      <c r="F12158" s="93"/>
      <c r="H12158" s="93"/>
      <c r="J12158" s="93"/>
      <c r="L12158" s="93"/>
      <c r="N12158" s="93"/>
      <c r="P12158" s="93"/>
    </row>
    <row r="12159" spans="2:16">
      <c r="B12159" s="93"/>
      <c r="C12159" s="93"/>
      <c r="D12159" s="93"/>
      <c r="F12159" s="93"/>
      <c r="H12159" s="93"/>
      <c r="J12159" s="93"/>
      <c r="L12159" s="93"/>
      <c r="N12159" s="93"/>
      <c r="P12159" s="93"/>
    </row>
    <row r="12160" spans="2:16">
      <c r="B12160" s="93"/>
      <c r="C12160" s="93"/>
      <c r="D12160" s="93"/>
      <c r="F12160" s="93"/>
      <c r="H12160" s="93"/>
      <c r="J12160" s="93"/>
      <c r="L12160" s="93"/>
      <c r="N12160" s="93"/>
      <c r="P12160" s="93"/>
    </row>
    <row r="12161" spans="2:16">
      <c r="B12161" s="93"/>
      <c r="C12161" s="93"/>
      <c r="D12161" s="93"/>
      <c r="F12161" s="93"/>
      <c r="H12161" s="93"/>
      <c r="J12161" s="93"/>
      <c r="L12161" s="93"/>
      <c r="N12161" s="93"/>
      <c r="P12161" s="93"/>
    </row>
    <row r="12162" spans="2:16">
      <c r="B12162" s="93"/>
      <c r="C12162" s="93"/>
      <c r="D12162" s="93"/>
      <c r="F12162" s="93"/>
      <c r="H12162" s="93"/>
      <c r="J12162" s="93"/>
      <c r="L12162" s="93"/>
      <c r="N12162" s="93"/>
      <c r="P12162" s="93"/>
    </row>
    <row r="12163" spans="2:16">
      <c r="B12163" s="93"/>
      <c r="C12163" s="93"/>
      <c r="D12163" s="93"/>
      <c r="F12163" s="93"/>
      <c r="H12163" s="93"/>
      <c r="J12163" s="93"/>
      <c r="L12163" s="93"/>
      <c r="N12163" s="93"/>
      <c r="P12163" s="93"/>
    </row>
    <row r="12164" spans="2:16">
      <c r="B12164" s="93"/>
      <c r="C12164" s="93"/>
      <c r="D12164" s="93"/>
      <c r="F12164" s="93"/>
      <c r="H12164" s="93"/>
      <c r="J12164" s="93"/>
      <c r="L12164" s="93"/>
      <c r="N12164" s="93"/>
      <c r="P12164" s="93"/>
    </row>
    <row r="12165" spans="2:16">
      <c r="B12165" s="93"/>
      <c r="C12165" s="93"/>
      <c r="D12165" s="93"/>
      <c r="F12165" s="93"/>
      <c r="H12165" s="93"/>
      <c r="J12165" s="93"/>
      <c r="L12165" s="93"/>
      <c r="N12165" s="93"/>
      <c r="P12165" s="93"/>
    </row>
    <row r="12166" spans="2:16">
      <c r="B12166" s="93"/>
      <c r="C12166" s="93"/>
      <c r="D12166" s="93"/>
      <c r="F12166" s="93"/>
      <c r="H12166" s="93"/>
      <c r="J12166" s="93"/>
      <c r="L12166" s="93"/>
      <c r="N12166" s="93"/>
      <c r="P12166" s="93"/>
    </row>
    <row r="12167" spans="2:16">
      <c r="B12167" s="93"/>
      <c r="C12167" s="93"/>
      <c r="D12167" s="93"/>
      <c r="F12167" s="93"/>
      <c r="H12167" s="93"/>
      <c r="J12167" s="93"/>
      <c r="L12167" s="93"/>
      <c r="N12167" s="93"/>
      <c r="P12167" s="93"/>
    </row>
    <row r="12168" spans="2:16">
      <c r="B12168" s="93"/>
      <c r="C12168" s="93"/>
      <c r="D12168" s="93"/>
      <c r="F12168" s="93"/>
      <c r="H12168" s="93"/>
      <c r="J12168" s="93"/>
      <c r="L12168" s="93"/>
      <c r="N12168" s="93"/>
      <c r="P12168" s="93"/>
    </row>
    <row r="12169" spans="2:16">
      <c r="B12169" s="93"/>
      <c r="C12169" s="93"/>
      <c r="D12169" s="93"/>
      <c r="F12169" s="93"/>
      <c r="H12169" s="93"/>
      <c r="J12169" s="93"/>
      <c r="L12169" s="93"/>
      <c r="N12169" s="93"/>
      <c r="P12169" s="93"/>
    </row>
    <row r="12170" spans="2:16">
      <c r="B12170" s="93"/>
      <c r="C12170" s="93"/>
      <c r="D12170" s="93"/>
      <c r="F12170" s="93"/>
      <c r="H12170" s="93"/>
      <c r="J12170" s="93"/>
      <c r="L12170" s="93"/>
      <c r="N12170" s="93"/>
      <c r="P12170" s="93"/>
    </row>
    <row r="12171" spans="2:16">
      <c r="B12171" s="93"/>
      <c r="C12171" s="93"/>
      <c r="D12171" s="93"/>
      <c r="F12171" s="93"/>
      <c r="H12171" s="93"/>
      <c r="J12171" s="93"/>
      <c r="L12171" s="93"/>
      <c r="N12171" s="93"/>
      <c r="P12171" s="93"/>
    </row>
    <row r="12172" spans="2:16">
      <c r="B12172" s="93"/>
      <c r="C12172" s="93"/>
      <c r="D12172" s="93"/>
      <c r="F12172" s="93"/>
      <c r="H12172" s="93"/>
      <c r="J12172" s="93"/>
      <c r="L12172" s="93"/>
      <c r="N12172" s="93"/>
      <c r="P12172" s="93"/>
    </row>
    <row r="12173" spans="2:16">
      <c r="B12173" s="93"/>
      <c r="C12173" s="93"/>
      <c r="D12173" s="93"/>
      <c r="F12173" s="93"/>
      <c r="H12173" s="93"/>
      <c r="J12173" s="93"/>
      <c r="L12173" s="93"/>
      <c r="N12173" s="93"/>
      <c r="P12173" s="93"/>
    </row>
    <row r="12174" spans="2:16">
      <c r="B12174" s="93"/>
      <c r="C12174" s="93"/>
      <c r="D12174" s="93"/>
      <c r="F12174" s="93"/>
      <c r="H12174" s="93"/>
      <c r="J12174" s="93"/>
      <c r="L12174" s="93"/>
      <c r="N12174" s="93"/>
      <c r="P12174" s="93"/>
    </row>
    <row r="12175" spans="2:16">
      <c r="B12175" s="93"/>
      <c r="C12175" s="93"/>
      <c r="D12175" s="93"/>
      <c r="F12175" s="93"/>
      <c r="H12175" s="93"/>
      <c r="J12175" s="93"/>
      <c r="L12175" s="93"/>
      <c r="N12175" s="93"/>
      <c r="P12175" s="93"/>
    </row>
    <row r="12176" spans="2:16">
      <c r="B12176" s="93"/>
      <c r="C12176" s="93"/>
      <c r="D12176" s="93"/>
      <c r="F12176" s="93"/>
      <c r="H12176" s="93"/>
      <c r="J12176" s="93"/>
      <c r="L12176" s="93"/>
      <c r="N12176" s="93"/>
      <c r="P12176" s="93"/>
    </row>
    <row r="12177" spans="2:16">
      <c r="B12177" s="93"/>
      <c r="C12177" s="93"/>
      <c r="D12177" s="93"/>
      <c r="F12177" s="93"/>
      <c r="H12177" s="93"/>
      <c r="J12177" s="93"/>
      <c r="L12177" s="93"/>
      <c r="N12177" s="93"/>
      <c r="P12177" s="93"/>
    </row>
    <row r="12178" spans="2:16">
      <c r="B12178" s="93"/>
      <c r="C12178" s="93"/>
      <c r="D12178" s="93"/>
      <c r="F12178" s="93"/>
      <c r="H12178" s="93"/>
      <c r="J12178" s="93"/>
      <c r="L12178" s="93"/>
      <c r="N12178" s="93"/>
      <c r="P12178" s="93"/>
    </row>
    <row r="12179" spans="2:16">
      <c r="B12179" s="93"/>
      <c r="C12179" s="93"/>
      <c r="D12179" s="93"/>
      <c r="F12179" s="93"/>
      <c r="H12179" s="93"/>
      <c r="J12179" s="93"/>
      <c r="L12179" s="93"/>
      <c r="N12179" s="93"/>
      <c r="P12179" s="93"/>
    </row>
    <row r="12180" spans="2:16">
      <c r="B12180" s="93"/>
      <c r="C12180" s="93"/>
      <c r="D12180" s="93"/>
      <c r="F12180" s="93"/>
      <c r="H12180" s="93"/>
      <c r="J12180" s="93"/>
      <c r="L12180" s="93"/>
      <c r="N12180" s="93"/>
      <c r="P12180" s="93"/>
    </row>
    <row r="12181" spans="2:16">
      <c r="B12181" s="93"/>
      <c r="C12181" s="93"/>
      <c r="D12181" s="93"/>
      <c r="F12181" s="93"/>
      <c r="H12181" s="93"/>
      <c r="J12181" s="93"/>
      <c r="L12181" s="93"/>
      <c r="N12181" s="93"/>
      <c r="P12181" s="93"/>
    </row>
    <row r="12182" spans="2:16">
      <c r="B12182" s="93"/>
      <c r="C12182" s="93"/>
      <c r="D12182" s="93"/>
      <c r="F12182" s="93"/>
      <c r="H12182" s="93"/>
      <c r="J12182" s="93"/>
      <c r="L12182" s="93"/>
      <c r="N12182" s="93"/>
      <c r="P12182" s="93"/>
    </row>
    <row r="12183" spans="2:16">
      <c r="B12183" s="93"/>
      <c r="C12183" s="93"/>
      <c r="D12183" s="93"/>
      <c r="F12183" s="93"/>
      <c r="H12183" s="93"/>
      <c r="J12183" s="93"/>
      <c r="L12183" s="93"/>
      <c r="N12183" s="93"/>
      <c r="P12183" s="93"/>
    </row>
    <row r="12184" spans="2:16">
      <c r="B12184" s="93"/>
      <c r="C12184" s="93"/>
      <c r="D12184" s="93"/>
      <c r="F12184" s="93"/>
      <c r="H12184" s="93"/>
      <c r="J12184" s="93"/>
      <c r="L12184" s="93"/>
      <c r="N12184" s="93"/>
      <c r="P12184" s="93"/>
    </row>
    <row r="12185" spans="2:16">
      <c r="B12185" s="93"/>
      <c r="C12185" s="93"/>
      <c r="D12185" s="93"/>
      <c r="F12185" s="93"/>
      <c r="H12185" s="93"/>
      <c r="J12185" s="93"/>
      <c r="L12185" s="93"/>
      <c r="N12185" s="93"/>
      <c r="P12185" s="93"/>
    </row>
    <row r="12186" spans="2:16">
      <c r="B12186" s="93"/>
      <c r="C12186" s="93"/>
      <c r="D12186" s="93"/>
      <c r="F12186" s="93"/>
      <c r="H12186" s="93"/>
      <c r="J12186" s="93"/>
      <c r="L12186" s="93"/>
      <c r="N12186" s="93"/>
      <c r="P12186" s="93"/>
    </row>
    <row r="12187" spans="2:16">
      <c r="B12187" s="93"/>
      <c r="C12187" s="93"/>
      <c r="D12187" s="93"/>
      <c r="F12187" s="93"/>
      <c r="H12187" s="93"/>
      <c r="J12187" s="93"/>
      <c r="L12187" s="93"/>
      <c r="N12187" s="93"/>
      <c r="P12187" s="93"/>
    </row>
    <row r="12188" spans="2:16">
      <c r="B12188" s="93"/>
      <c r="C12188" s="93"/>
      <c r="D12188" s="93"/>
      <c r="F12188" s="93"/>
      <c r="H12188" s="93"/>
      <c r="J12188" s="93"/>
      <c r="L12188" s="93"/>
      <c r="N12188" s="93"/>
      <c r="P12188" s="93"/>
    </row>
    <row r="12189" spans="2:16">
      <c r="B12189" s="93"/>
      <c r="C12189" s="93"/>
      <c r="D12189" s="93"/>
      <c r="F12189" s="93"/>
      <c r="H12189" s="93"/>
      <c r="J12189" s="93"/>
      <c r="L12189" s="93"/>
      <c r="N12189" s="93"/>
      <c r="P12189" s="93"/>
    </row>
    <row r="12190" spans="2:16">
      <c r="B12190" s="93"/>
      <c r="C12190" s="93"/>
      <c r="D12190" s="93"/>
      <c r="F12190" s="93"/>
      <c r="H12190" s="93"/>
      <c r="J12190" s="93"/>
      <c r="L12190" s="93"/>
      <c r="N12190" s="93"/>
      <c r="P12190" s="93"/>
    </row>
    <row r="12191" spans="2:16">
      <c r="B12191" s="93"/>
      <c r="C12191" s="93"/>
      <c r="D12191" s="93"/>
      <c r="F12191" s="93"/>
      <c r="H12191" s="93"/>
      <c r="J12191" s="93"/>
      <c r="L12191" s="93"/>
      <c r="N12191" s="93"/>
      <c r="P12191" s="93"/>
    </row>
    <row r="12192" spans="2:16">
      <c r="B12192" s="93"/>
      <c r="C12192" s="93"/>
      <c r="D12192" s="93"/>
      <c r="F12192" s="93"/>
      <c r="H12192" s="93"/>
      <c r="J12192" s="93"/>
      <c r="L12192" s="93"/>
      <c r="N12192" s="93"/>
      <c r="P12192" s="93"/>
    </row>
    <row r="12193" spans="2:16">
      <c r="B12193" s="93"/>
      <c r="C12193" s="93"/>
      <c r="D12193" s="93"/>
      <c r="F12193" s="93"/>
      <c r="H12193" s="93"/>
      <c r="J12193" s="93"/>
      <c r="L12193" s="93"/>
      <c r="N12193" s="93"/>
      <c r="P12193" s="93"/>
    </row>
    <row r="12194" spans="2:16">
      <c r="B12194" s="93"/>
      <c r="C12194" s="93"/>
      <c r="D12194" s="93"/>
      <c r="F12194" s="93"/>
      <c r="H12194" s="93"/>
      <c r="J12194" s="93"/>
      <c r="L12194" s="93"/>
      <c r="N12194" s="93"/>
      <c r="P12194" s="93"/>
    </row>
    <row r="12195" spans="2:16">
      <c r="B12195" s="93"/>
      <c r="C12195" s="93"/>
      <c r="D12195" s="93"/>
      <c r="F12195" s="93"/>
      <c r="H12195" s="93"/>
      <c r="J12195" s="93"/>
      <c r="L12195" s="93"/>
      <c r="N12195" s="93"/>
      <c r="P12195" s="93"/>
    </row>
    <row r="12196" spans="2:16">
      <c r="B12196" s="93"/>
      <c r="C12196" s="93"/>
      <c r="D12196" s="93"/>
      <c r="F12196" s="93"/>
      <c r="H12196" s="93"/>
      <c r="J12196" s="93"/>
      <c r="L12196" s="93"/>
      <c r="N12196" s="93"/>
      <c r="P12196" s="93"/>
    </row>
    <row r="12197" spans="2:16">
      <c r="B12197" s="93"/>
      <c r="C12197" s="93"/>
      <c r="D12197" s="93"/>
      <c r="F12197" s="93"/>
      <c r="H12197" s="93"/>
      <c r="J12197" s="93"/>
      <c r="L12197" s="93"/>
      <c r="N12197" s="93"/>
      <c r="P12197" s="93"/>
    </row>
    <row r="12198" spans="2:16">
      <c r="B12198" s="93"/>
      <c r="C12198" s="93"/>
      <c r="D12198" s="93"/>
      <c r="F12198" s="93"/>
      <c r="H12198" s="93"/>
      <c r="J12198" s="93"/>
      <c r="L12198" s="93"/>
      <c r="N12198" s="93"/>
      <c r="P12198" s="93"/>
    </row>
    <row r="12199" spans="2:16">
      <c r="B12199" s="93"/>
      <c r="C12199" s="93"/>
      <c r="D12199" s="93"/>
      <c r="F12199" s="93"/>
      <c r="H12199" s="93"/>
      <c r="J12199" s="93"/>
      <c r="L12199" s="93"/>
      <c r="N12199" s="93"/>
      <c r="P12199" s="93"/>
    </row>
    <row r="12200" spans="2:16">
      <c r="B12200" s="93"/>
      <c r="C12200" s="93"/>
      <c r="D12200" s="93"/>
      <c r="F12200" s="93"/>
      <c r="H12200" s="93"/>
      <c r="J12200" s="93"/>
      <c r="L12200" s="93"/>
      <c r="N12200" s="93"/>
      <c r="P12200" s="93"/>
    </row>
    <row r="12201" spans="2:16">
      <c r="B12201" s="93"/>
      <c r="C12201" s="93"/>
      <c r="D12201" s="93"/>
      <c r="F12201" s="93"/>
      <c r="H12201" s="93"/>
      <c r="J12201" s="93"/>
      <c r="L12201" s="93"/>
      <c r="N12201" s="93"/>
      <c r="P12201" s="93"/>
    </row>
    <row r="12202" spans="2:16">
      <c r="B12202" s="93"/>
      <c r="C12202" s="93"/>
      <c r="D12202" s="93"/>
      <c r="F12202" s="93"/>
      <c r="H12202" s="93"/>
      <c r="J12202" s="93"/>
      <c r="L12202" s="93"/>
      <c r="N12202" s="93"/>
      <c r="P12202" s="93"/>
    </row>
    <row r="12203" spans="2:16">
      <c r="B12203" s="93"/>
      <c r="C12203" s="93"/>
      <c r="D12203" s="93"/>
      <c r="F12203" s="93"/>
      <c r="H12203" s="93"/>
      <c r="J12203" s="93"/>
      <c r="L12203" s="93"/>
      <c r="N12203" s="93"/>
      <c r="P12203" s="93"/>
    </row>
    <row r="12204" spans="2:16">
      <c r="B12204" s="93"/>
      <c r="C12204" s="93"/>
      <c r="D12204" s="93"/>
      <c r="F12204" s="93"/>
      <c r="H12204" s="93"/>
      <c r="J12204" s="93"/>
      <c r="L12204" s="93"/>
      <c r="N12204" s="93"/>
      <c r="P12204" s="93"/>
    </row>
    <row r="12205" spans="2:16">
      <c r="B12205" s="93"/>
      <c r="C12205" s="93"/>
      <c r="D12205" s="93"/>
      <c r="F12205" s="93"/>
      <c r="H12205" s="93"/>
      <c r="J12205" s="93"/>
      <c r="L12205" s="93"/>
      <c r="N12205" s="93"/>
      <c r="P12205" s="93"/>
    </row>
    <row r="12206" spans="2:16">
      <c r="B12206" s="93"/>
      <c r="C12206" s="93"/>
      <c r="D12206" s="93"/>
      <c r="F12206" s="93"/>
      <c r="H12206" s="93"/>
      <c r="J12206" s="93"/>
      <c r="L12206" s="93"/>
      <c r="N12206" s="93"/>
      <c r="P12206" s="93"/>
    </row>
    <row r="12207" spans="2:16">
      <c r="B12207" s="93"/>
      <c r="C12207" s="93"/>
      <c r="D12207" s="93"/>
      <c r="F12207" s="93"/>
      <c r="H12207" s="93"/>
      <c r="J12207" s="93"/>
      <c r="L12207" s="93"/>
      <c r="N12207" s="93"/>
      <c r="P12207" s="93"/>
    </row>
    <row r="12208" spans="2:16">
      <c r="B12208" s="93"/>
      <c r="C12208" s="93"/>
      <c r="D12208" s="93"/>
      <c r="F12208" s="93"/>
      <c r="H12208" s="93"/>
      <c r="J12208" s="93"/>
      <c r="L12208" s="93"/>
      <c r="N12208" s="93"/>
      <c r="P12208" s="93"/>
    </row>
    <row r="12209" spans="2:16">
      <c r="B12209" s="93"/>
      <c r="C12209" s="93"/>
      <c r="D12209" s="93"/>
      <c r="F12209" s="93"/>
      <c r="H12209" s="93"/>
      <c r="J12209" s="93"/>
      <c r="L12209" s="93"/>
      <c r="N12209" s="93"/>
      <c r="P12209" s="93"/>
    </row>
    <row r="12210" spans="2:16">
      <c r="B12210" s="93"/>
      <c r="C12210" s="93"/>
      <c r="D12210" s="93"/>
      <c r="F12210" s="93"/>
      <c r="H12210" s="93"/>
      <c r="J12210" s="93"/>
      <c r="L12210" s="93"/>
      <c r="N12210" s="93"/>
      <c r="P12210" s="93"/>
    </row>
    <row r="12211" spans="2:16">
      <c r="B12211" s="93"/>
      <c r="C12211" s="93"/>
      <c r="D12211" s="93"/>
      <c r="F12211" s="93"/>
      <c r="H12211" s="93"/>
      <c r="J12211" s="93"/>
      <c r="L12211" s="93"/>
      <c r="N12211" s="93"/>
      <c r="P12211" s="93"/>
    </row>
    <row r="12212" spans="2:16">
      <c r="B12212" s="93"/>
      <c r="C12212" s="93"/>
      <c r="D12212" s="93"/>
      <c r="F12212" s="93"/>
      <c r="H12212" s="93"/>
      <c r="J12212" s="93"/>
      <c r="L12212" s="93"/>
      <c r="N12212" s="93"/>
      <c r="P12212" s="93"/>
    </row>
    <row r="12213" spans="2:16">
      <c r="B12213" s="93"/>
      <c r="C12213" s="93"/>
      <c r="D12213" s="93"/>
      <c r="F12213" s="93"/>
      <c r="H12213" s="93"/>
      <c r="J12213" s="93"/>
      <c r="L12213" s="93"/>
      <c r="N12213" s="93"/>
      <c r="P12213" s="93"/>
    </row>
    <row r="12214" spans="2:16">
      <c r="B12214" s="93"/>
      <c r="C12214" s="93"/>
      <c r="D12214" s="93"/>
      <c r="F12214" s="93"/>
      <c r="H12214" s="93"/>
      <c r="J12214" s="93"/>
      <c r="L12214" s="93"/>
      <c r="N12214" s="93"/>
      <c r="P12214" s="93"/>
    </row>
    <row r="12215" spans="2:16">
      <c r="B12215" s="93"/>
      <c r="C12215" s="93"/>
      <c r="D12215" s="93"/>
      <c r="F12215" s="93"/>
      <c r="H12215" s="93"/>
      <c r="J12215" s="93"/>
      <c r="L12215" s="93"/>
      <c r="N12215" s="93"/>
      <c r="P12215" s="93"/>
    </row>
    <row r="12216" spans="2:16">
      <c r="B12216" s="93"/>
      <c r="C12216" s="93"/>
      <c r="D12216" s="93"/>
      <c r="F12216" s="93"/>
      <c r="H12216" s="93"/>
      <c r="J12216" s="93"/>
      <c r="L12216" s="93"/>
      <c r="N12216" s="93"/>
      <c r="P12216" s="93"/>
    </row>
    <row r="12217" spans="2:16">
      <c r="B12217" s="93"/>
      <c r="C12217" s="93"/>
      <c r="D12217" s="93"/>
      <c r="F12217" s="93"/>
      <c r="H12217" s="93"/>
      <c r="J12217" s="93"/>
      <c r="L12217" s="93"/>
      <c r="N12217" s="93"/>
      <c r="P12217" s="93"/>
    </row>
    <row r="12218" spans="2:16">
      <c r="B12218" s="93"/>
      <c r="C12218" s="93"/>
      <c r="D12218" s="93"/>
      <c r="F12218" s="93"/>
      <c r="H12218" s="93"/>
      <c r="J12218" s="93"/>
      <c r="L12218" s="93"/>
      <c r="N12218" s="93"/>
      <c r="P12218" s="93"/>
    </row>
    <row r="12219" spans="2:16">
      <c r="B12219" s="93"/>
      <c r="C12219" s="93"/>
      <c r="D12219" s="93"/>
      <c r="F12219" s="93"/>
      <c r="H12219" s="93"/>
      <c r="J12219" s="93"/>
      <c r="L12219" s="93"/>
      <c r="N12219" s="93"/>
      <c r="P12219" s="93"/>
    </row>
    <row r="12220" spans="2:16">
      <c r="B12220" s="93"/>
      <c r="C12220" s="93"/>
      <c r="D12220" s="93"/>
      <c r="F12220" s="93"/>
      <c r="H12220" s="93"/>
      <c r="J12220" s="93"/>
      <c r="L12220" s="93"/>
      <c r="N12220" s="93"/>
      <c r="P12220" s="93"/>
    </row>
    <row r="12221" spans="2:16">
      <c r="B12221" s="93"/>
      <c r="C12221" s="93"/>
      <c r="D12221" s="93"/>
      <c r="F12221" s="93"/>
      <c r="H12221" s="93"/>
      <c r="J12221" s="93"/>
      <c r="L12221" s="93"/>
      <c r="N12221" s="93"/>
      <c r="P12221" s="93"/>
    </row>
    <row r="12222" spans="2:16">
      <c r="B12222" s="93"/>
      <c r="C12222" s="93"/>
      <c r="D12222" s="93"/>
      <c r="F12222" s="93"/>
      <c r="H12222" s="93"/>
      <c r="J12222" s="93"/>
      <c r="L12222" s="93"/>
      <c r="N12222" s="93"/>
      <c r="P12222" s="93"/>
    </row>
    <row r="12223" spans="2:16">
      <c r="B12223" s="93"/>
      <c r="C12223" s="93"/>
      <c r="D12223" s="93"/>
      <c r="F12223" s="93"/>
      <c r="H12223" s="93"/>
      <c r="J12223" s="93"/>
      <c r="L12223" s="93"/>
      <c r="N12223" s="93"/>
      <c r="P12223" s="93"/>
    </row>
    <row r="12224" spans="2:16">
      <c r="B12224" s="93"/>
      <c r="C12224" s="93"/>
      <c r="D12224" s="93"/>
      <c r="F12224" s="93"/>
      <c r="H12224" s="93"/>
      <c r="J12224" s="93"/>
      <c r="L12224" s="93"/>
      <c r="N12224" s="93"/>
      <c r="P12224" s="93"/>
    </row>
    <row r="12225" spans="2:16">
      <c r="B12225" s="93"/>
      <c r="C12225" s="93"/>
      <c r="D12225" s="93"/>
      <c r="F12225" s="93"/>
      <c r="H12225" s="93"/>
      <c r="J12225" s="93"/>
      <c r="L12225" s="93"/>
      <c r="N12225" s="93"/>
      <c r="P12225" s="93"/>
    </row>
    <row r="12226" spans="2:16">
      <c r="B12226" s="93"/>
      <c r="C12226" s="93"/>
      <c r="D12226" s="93"/>
      <c r="F12226" s="93"/>
      <c r="H12226" s="93"/>
      <c r="J12226" s="93"/>
      <c r="L12226" s="93"/>
      <c r="N12226" s="93"/>
      <c r="P12226" s="93"/>
    </row>
    <row r="12227" spans="2:16">
      <c r="B12227" s="93"/>
      <c r="C12227" s="93"/>
      <c r="D12227" s="93"/>
      <c r="F12227" s="93"/>
      <c r="H12227" s="93"/>
      <c r="J12227" s="93"/>
      <c r="L12227" s="93"/>
      <c r="N12227" s="93"/>
      <c r="P12227" s="93"/>
    </row>
    <row r="12228" spans="2:16">
      <c r="B12228" s="93"/>
      <c r="C12228" s="93"/>
      <c r="D12228" s="93"/>
      <c r="F12228" s="93"/>
      <c r="H12228" s="93"/>
      <c r="J12228" s="93"/>
      <c r="L12228" s="93"/>
      <c r="N12228" s="93"/>
      <c r="P12228" s="93"/>
    </row>
    <row r="12229" spans="2:16">
      <c r="B12229" s="93"/>
      <c r="C12229" s="93"/>
      <c r="D12229" s="93"/>
      <c r="F12229" s="93"/>
      <c r="H12229" s="93"/>
      <c r="J12229" s="93"/>
      <c r="L12229" s="93"/>
      <c r="N12229" s="93"/>
      <c r="P12229" s="93"/>
    </row>
    <row r="12230" spans="2:16">
      <c r="B12230" s="93"/>
      <c r="C12230" s="93"/>
      <c r="D12230" s="93"/>
      <c r="F12230" s="93"/>
      <c r="H12230" s="93"/>
      <c r="J12230" s="93"/>
      <c r="L12230" s="93"/>
      <c r="N12230" s="93"/>
      <c r="P12230" s="93"/>
    </row>
    <row r="12231" spans="2:16">
      <c r="B12231" s="93"/>
      <c r="C12231" s="93"/>
      <c r="D12231" s="93"/>
      <c r="F12231" s="93"/>
      <c r="H12231" s="93"/>
      <c r="J12231" s="93"/>
      <c r="L12231" s="93"/>
      <c r="N12231" s="93"/>
      <c r="P12231" s="93"/>
    </row>
    <row r="12232" spans="2:16">
      <c r="B12232" s="93"/>
      <c r="C12232" s="93"/>
      <c r="D12232" s="93"/>
      <c r="F12232" s="93"/>
      <c r="H12232" s="93"/>
      <c r="J12232" s="93"/>
      <c r="L12232" s="93"/>
      <c r="N12232" s="93"/>
      <c r="P12232" s="93"/>
    </row>
    <row r="12233" spans="2:16">
      <c r="B12233" s="93"/>
      <c r="C12233" s="93"/>
      <c r="D12233" s="93"/>
      <c r="F12233" s="93"/>
      <c r="H12233" s="93"/>
      <c r="J12233" s="93"/>
      <c r="L12233" s="93"/>
      <c r="N12233" s="93"/>
      <c r="P12233" s="93"/>
    </row>
    <row r="12234" spans="2:16">
      <c r="B12234" s="93"/>
      <c r="C12234" s="93"/>
      <c r="D12234" s="93"/>
      <c r="F12234" s="93"/>
      <c r="H12234" s="93"/>
      <c r="J12234" s="93"/>
      <c r="L12234" s="93"/>
      <c r="N12234" s="93"/>
      <c r="P12234" s="93"/>
    </row>
    <row r="12235" spans="2:16">
      <c r="B12235" s="93"/>
      <c r="C12235" s="93"/>
      <c r="D12235" s="93"/>
      <c r="F12235" s="93"/>
      <c r="H12235" s="93"/>
      <c r="J12235" s="93"/>
      <c r="L12235" s="93"/>
      <c r="N12235" s="93"/>
      <c r="P12235" s="93"/>
    </row>
    <row r="12236" spans="2:16">
      <c r="B12236" s="93"/>
      <c r="C12236" s="93"/>
      <c r="D12236" s="93"/>
      <c r="F12236" s="93"/>
      <c r="H12236" s="93"/>
      <c r="J12236" s="93"/>
      <c r="L12236" s="93"/>
      <c r="N12236" s="93"/>
      <c r="P12236" s="93"/>
    </row>
    <row r="12237" spans="2:16">
      <c r="B12237" s="93"/>
      <c r="C12237" s="93"/>
      <c r="D12237" s="93"/>
      <c r="F12237" s="93"/>
      <c r="H12237" s="93"/>
      <c r="J12237" s="93"/>
      <c r="L12237" s="93"/>
      <c r="N12237" s="93"/>
      <c r="P12237" s="93"/>
    </row>
    <row r="12238" spans="2:16">
      <c r="B12238" s="93"/>
      <c r="C12238" s="93"/>
      <c r="D12238" s="93"/>
      <c r="F12238" s="93"/>
      <c r="H12238" s="93"/>
      <c r="J12238" s="93"/>
      <c r="L12238" s="93"/>
      <c r="N12238" s="93"/>
      <c r="P12238" s="93"/>
    </row>
    <row r="12239" spans="2:16">
      <c r="B12239" s="93"/>
      <c r="C12239" s="93"/>
      <c r="D12239" s="93"/>
      <c r="F12239" s="93"/>
      <c r="H12239" s="93"/>
      <c r="J12239" s="93"/>
      <c r="L12239" s="93"/>
      <c r="N12239" s="93"/>
      <c r="P12239" s="93"/>
    </row>
    <row r="12240" spans="2:16">
      <c r="B12240" s="93"/>
      <c r="C12240" s="93"/>
      <c r="D12240" s="93"/>
      <c r="F12240" s="93"/>
      <c r="H12240" s="93"/>
      <c r="J12240" s="93"/>
      <c r="L12240" s="93"/>
      <c r="N12240" s="93"/>
      <c r="P12240" s="93"/>
    </row>
    <row r="12241" spans="2:16">
      <c r="B12241" s="93"/>
      <c r="C12241" s="93"/>
      <c r="D12241" s="93"/>
      <c r="F12241" s="93"/>
      <c r="H12241" s="93"/>
      <c r="J12241" s="93"/>
      <c r="L12241" s="93"/>
      <c r="N12241" s="93"/>
      <c r="P12241" s="93"/>
    </row>
    <row r="12242" spans="2:16">
      <c r="B12242" s="93"/>
      <c r="C12242" s="93"/>
      <c r="D12242" s="93"/>
      <c r="F12242" s="93"/>
      <c r="H12242" s="93"/>
      <c r="J12242" s="93"/>
      <c r="L12242" s="93"/>
      <c r="N12242" s="93"/>
      <c r="P12242" s="93"/>
    </row>
    <row r="12243" spans="2:16">
      <c r="B12243" s="93"/>
      <c r="C12243" s="93"/>
      <c r="D12243" s="93"/>
      <c r="F12243" s="93"/>
      <c r="H12243" s="93"/>
      <c r="J12243" s="93"/>
      <c r="L12243" s="93"/>
      <c r="N12243" s="93"/>
      <c r="P12243" s="93"/>
    </row>
    <row r="12244" spans="2:16">
      <c r="B12244" s="93"/>
      <c r="C12244" s="93"/>
      <c r="D12244" s="93"/>
      <c r="F12244" s="93"/>
      <c r="H12244" s="93"/>
      <c r="J12244" s="93"/>
      <c r="L12244" s="93"/>
      <c r="N12244" s="93"/>
      <c r="P12244" s="93"/>
    </row>
    <row r="12245" spans="2:16">
      <c r="B12245" s="93"/>
      <c r="C12245" s="93"/>
      <c r="D12245" s="93"/>
      <c r="F12245" s="93"/>
      <c r="H12245" s="93"/>
      <c r="J12245" s="93"/>
      <c r="L12245" s="93"/>
      <c r="N12245" s="93"/>
      <c r="P12245" s="93"/>
    </row>
    <row r="12246" spans="2:16">
      <c r="B12246" s="93"/>
      <c r="C12246" s="93"/>
      <c r="D12246" s="93"/>
      <c r="F12246" s="93"/>
      <c r="H12246" s="93"/>
      <c r="J12246" s="93"/>
      <c r="L12246" s="93"/>
      <c r="N12246" s="93"/>
      <c r="P12246" s="93"/>
    </row>
    <row r="12247" spans="2:16">
      <c r="B12247" s="93"/>
      <c r="C12247" s="93"/>
      <c r="D12247" s="93"/>
      <c r="F12247" s="93"/>
      <c r="H12247" s="93"/>
      <c r="J12247" s="93"/>
      <c r="L12247" s="93"/>
      <c r="N12247" s="93"/>
      <c r="P12247" s="93"/>
    </row>
    <row r="12248" spans="2:16">
      <c r="B12248" s="93"/>
      <c r="C12248" s="93"/>
      <c r="D12248" s="93"/>
      <c r="F12248" s="93"/>
      <c r="H12248" s="93"/>
      <c r="J12248" s="93"/>
      <c r="L12248" s="93"/>
      <c r="N12248" s="93"/>
      <c r="P12248" s="93"/>
    </row>
    <row r="12249" spans="2:16">
      <c r="B12249" s="93"/>
      <c r="C12249" s="93"/>
      <c r="D12249" s="93"/>
      <c r="F12249" s="93"/>
      <c r="H12249" s="93"/>
      <c r="J12249" s="93"/>
      <c r="L12249" s="93"/>
      <c r="N12249" s="93"/>
      <c r="P12249" s="93"/>
    </row>
    <row r="12250" spans="2:16">
      <c r="B12250" s="93"/>
      <c r="C12250" s="93"/>
      <c r="D12250" s="93"/>
      <c r="F12250" s="93"/>
      <c r="H12250" s="93"/>
      <c r="J12250" s="93"/>
      <c r="L12250" s="93"/>
      <c r="N12250" s="93"/>
      <c r="P12250" s="93"/>
    </row>
    <row r="12251" spans="2:16">
      <c r="B12251" s="93"/>
      <c r="C12251" s="93"/>
      <c r="D12251" s="93"/>
      <c r="F12251" s="93"/>
      <c r="H12251" s="93"/>
      <c r="J12251" s="93"/>
      <c r="L12251" s="93"/>
      <c r="N12251" s="93"/>
      <c r="P12251" s="93"/>
    </row>
    <row r="12252" spans="2:16">
      <c r="B12252" s="93"/>
      <c r="C12252" s="93"/>
      <c r="D12252" s="93"/>
      <c r="F12252" s="93"/>
      <c r="H12252" s="93"/>
      <c r="J12252" s="93"/>
      <c r="L12252" s="93"/>
      <c r="N12252" s="93"/>
      <c r="P12252" s="93"/>
    </row>
    <row r="12253" spans="2:16">
      <c r="B12253" s="93"/>
      <c r="C12253" s="93"/>
      <c r="D12253" s="93"/>
      <c r="F12253" s="93"/>
      <c r="H12253" s="93"/>
      <c r="J12253" s="93"/>
      <c r="L12253" s="93"/>
      <c r="N12253" s="93"/>
      <c r="P12253" s="93"/>
    </row>
    <row r="12254" spans="2:16">
      <c r="B12254" s="93"/>
      <c r="C12254" s="93"/>
      <c r="D12254" s="93"/>
      <c r="F12254" s="93"/>
      <c r="H12254" s="93"/>
      <c r="J12254" s="93"/>
      <c r="L12254" s="93"/>
      <c r="N12254" s="93"/>
      <c r="P12254" s="93"/>
    </row>
    <row r="12255" spans="2:16">
      <c r="B12255" s="93"/>
      <c r="C12255" s="93"/>
      <c r="D12255" s="93"/>
      <c r="F12255" s="93"/>
      <c r="H12255" s="93"/>
      <c r="J12255" s="93"/>
      <c r="L12255" s="93"/>
      <c r="N12255" s="93"/>
      <c r="P12255" s="93"/>
    </row>
    <row r="12256" spans="2:16">
      <c r="B12256" s="93"/>
      <c r="C12256" s="93"/>
      <c r="D12256" s="93"/>
      <c r="F12256" s="93"/>
      <c r="H12256" s="93"/>
      <c r="J12256" s="93"/>
      <c r="L12256" s="93"/>
      <c r="N12256" s="93"/>
      <c r="P12256" s="93"/>
    </row>
    <row r="12257" spans="2:16">
      <c r="B12257" s="93"/>
      <c r="C12257" s="93"/>
      <c r="D12257" s="93"/>
      <c r="F12257" s="93"/>
      <c r="H12257" s="93"/>
      <c r="J12257" s="93"/>
      <c r="L12257" s="93"/>
      <c r="N12257" s="93"/>
      <c r="P12257" s="93"/>
    </row>
    <row r="12258" spans="2:16">
      <c r="B12258" s="93"/>
      <c r="C12258" s="93"/>
      <c r="D12258" s="93"/>
      <c r="F12258" s="93"/>
      <c r="H12258" s="93"/>
      <c r="J12258" s="93"/>
      <c r="L12258" s="93"/>
      <c r="N12258" s="93"/>
      <c r="P12258" s="93"/>
    </row>
    <row r="12259" spans="2:16">
      <c r="B12259" s="93"/>
      <c r="C12259" s="93"/>
      <c r="D12259" s="93"/>
      <c r="F12259" s="93"/>
      <c r="H12259" s="93"/>
      <c r="J12259" s="93"/>
      <c r="L12259" s="93"/>
      <c r="N12259" s="93"/>
      <c r="P12259" s="93"/>
    </row>
    <row r="12260" spans="2:16">
      <c r="B12260" s="93"/>
      <c r="C12260" s="93"/>
      <c r="D12260" s="93"/>
      <c r="F12260" s="93"/>
      <c r="H12260" s="93"/>
      <c r="J12260" s="93"/>
      <c r="L12260" s="93"/>
      <c r="N12260" s="93"/>
      <c r="P12260" s="93"/>
    </row>
    <row r="12261" spans="2:16">
      <c r="B12261" s="93"/>
      <c r="C12261" s="93"/>
      <c r="D12261" s="93"/>
      <c r="F12261" s="93"/>
      <c r="H12261" s="93"/>
      <c r="J12261" s="93"/>
      <c r="L12261" s="93"/>
      <c r="N12261" s="93"/>
      <c r="P12261" s="93"/>
    </row>
    <row r="12262" spans="2:16">
      <c r="B12262" s="93"/>
      <c r="C12262" s="93"/>
      <c r="D12262" s="93"/>
      <c r="F12262" s="93"/>
      <c r="H12262" s="93"/>
      <c r="J12262" s="93"/>
      <c r="L12262" s="93"/>
      <c r="N12262" s="93"/>
      <c r="P12262" s="93"/>
    </row>
    <row r="12263" spans="2:16">
      <c r="B12263" s="93"/>
      <c r="C12263" s="93"/>
      <c r="D12263" s="93"/>
      <c r="F12263" s="93"/>
      <c r="H12263" s="93"/>
      <c r="J12263" s="93"/>
      <c r="L12263" s="93"/>
      <c r="N12263" s="93"/>
      <c r="P12263" s="93"/>
    </row>
    <row r="12264" spans="2:16">
      <c r="B12264" s="93"/>
      <c r="C12264" s="93"/>
      <c r="D12264" s="93"/>
      <c r="F12264" s="93"/>
      <c r="H12264" s="93"/>
      <c r="J12264" s="93"/>
      <c r="L12264" s="93"/>
      <c r="N12264" s="93"/>
      <c r="P12264" s="93"/>
    </row>
    <row r="12265" spans="2:16">
      <c r="B12265" s="93"/>
      <c r="C12265" s="93"/>
      <c r="D12265" s="93"/>
      <c r="F12265" s="93"/>
      <c r="H12265" s="93"/>
      <c r="J12265" s="93"/>
      <c r="L12265" s="93"/>
      <c r="N12265" s="93"/>
      <c r="P12265" s="93"/>
    </row>
    <row r="12266" spans="2:16">
      <c r="B12266" s="93"/>
      <c r="C12266" s="93"/>
      <c r="D12266" s="93"/>
      <c r="F12266" s="93"/>
      <c r="H12266" s="93"/>
      <c r="J12266" s="93"/>
      <c r="L12266" s="93"/>
      <c r="N12266" s="93"/>
      <c r="P12266" s="93"/>
    </row>
    <row r="12267" spans="2:16">
      <c r="B12267" s="93"/>
      <c r="C12267" s="93"/>
      <c r="D12267" s="93"/>
      <c r="F12267" s="93"/>
      <c r="H12267" s="93"/>
      <c r="J12267" s="93"/>
      <c r="L12267" s="93"/>
      <c r="N12267" s="93"/>
      <c r="P12267" s="93"/>
    </row>
    <row r="12268" spans="2:16">
      <c r="B12268" s="93"/>
      <c r="C12268" s="93"/>
      <c r="D12268" s="93"/>
      <c r="F12268" s="93"/>
      <c r="H12268" s="93"/>
      <c r="J12268" s="93"/>
      <c r="L12268" s="93"/>
      <c r="N12268" s="93"/>
      <c r="P12268" s="93"/>
    </row>
    <row r="12269" spans="2:16">
      <c r="B12269" s="93"/>
      <c r="C12269" s="93"/>
      <c r="D12269" s="93"/>
      <c r="F12269" s="93"/>
      <c r="H12269" s="93"/>
      <c r="J12269" s="93"/>
      <c r="L12269" s="93"/>
      <c r="N12269" s="93"/>
      <c r="P12269" s="93"/>
    </row>
    <row r="12270" spans="2:16">
      <c r="B12270" s="93"/>
      <c r="C12270" s="93"/>
      <c r="D12270" s="93"/>
      <c r="F12270" s="93"/>
      <c r="H12270" s="93"/>
      <c r="J12270" s="93"/>
      <c r="L12270" s="93"/>
      <c r="N12270" s="93"/>
      <c r="P12270" s="93"/>
    </row>
    <row r="12271" spans="2:16">
      <c r="B12271" s="93"/>
      <c r="C12271" s="93"/>
      <c r="D12271" s="93"/>
      <c r="F12271" s="93"/>
      <c r="H12271" s="93"/>
      <c r="J12271" s="93"/>
      <c r="L12271" s="93"/>
      <c r="N12271" s="93"/>
      <c r="P12271" s="93"/>
    </row>
    <row r="12272" spans="2:16">
      <c r="B12272" s="93"/>
      <c r="C12272" s="93"/>
      <c r="D12272" s="93"/>
      <c r="F12272" s="93"/>
      <c r="H12272" s="93"/>
      <c r="J12272" s="93"/>
      <c r="L12272" s="93"/>
      <c r="N12272" s="93"/>
      <c r="P12272" s="93"/>
    </row>
    <row r="12273" spans="2:16">
      <c r="B12273" s="93"/>
      <c r="C12273" s="93"/>
      <c r="D12273" s="93"/>
      <c r="F12273" s="93"/>
      <c r="H12273" s="93"/>
      <c r="J12273" s="93"/>
      <c r="L12273" s="93"/>
      <c r="N12273" s="93"/>
      <c r="P12273" s="93"/>
    </row>
    <row r="12274" spans="2:16">
      <c r="B12274" s="93"/>
      <c r="C12274" s="93"/>
      <c r="D12274" s="93"/>
      <c r="F12274" s="93"/>
      <c r="H12274" s="93"/>
      <c r="J12274" s="93"/>
      <c r="L12274" s="93"/>
      <c r="N12274" s="93"/>
      <c r="P12274" s="93"/>
    </row>
    <row r="12275" spans="2:16">
      <c r="B12275" s="93"/>
      <c r="C12275" s="93"/>
      <c r="D12275" s="93"/>
      <c r="F12275" s="93"/>
      <c r="H12275" s="93"/>
      <c r="J12275" s="93"/>
      <c r="L12275" s="93"/>
      <c r="N12275" s="93"/>
      <c r="P12275" s="93"/>
    </row>
    <row r="12276" spans="2:16">
      <c r="B12276" s="93"/>
      <c r="C12276" s="93"/>
      <c r="D12276" s="93"/>
      <c r="F12276" s="93"/>
      <c r="H12276" s="93"/>
      <c r="J12276" s="93"/>
      <c r="L12276" s="93"/>
      <c r="N12276" s="93"/>
      <c r="P12276" s="93"/>
    </row>
    <row r="12277" spans="2:16">
      <c r="B12277" s="93"/>
      <c r="C12277" s="93"/>
      <c r="D12277" s="93"/>
      <c r="F12277" s="93"/>
      <c r="H12277" s="93"/>
      <c r="J12277" s="93"/>
      <c r="L12277" s="93"/>
      <c r="N12277" s="93"/>
      <c r="P12277" s="93"/>
    </row>
    <row r="12278" spans="2:16">
      <c r="B12278" s="93"/>
      <c r="C12278" s="93"/>
      <c r="D12278" s="93"/>
      <c r="F12278" s="93"/>
      <c r="H12278" s="93"/>
      <c r="J12278" s="93"/>
      <c r="L12278" s="93"/>
      <c r="N12278" s="93"/>
      <c r="P12278" s="93"/>
    </row>
    <row r="12279" spans="2:16">
      <c r="B12279" s="93"/>
      <c r="C12279" s="93"/>
      <c r="D12279" s="93"/>
      <c r="F12279" s="93"/>
      <c r="H12279" s="93"/>
      <c r="J12279" s="93"/>
      <c r="L12279" s="93"/>
      <c r="N12279" s="93"/>
      <c r="P12279" s="93"/>
    </row>
    <row r="12280" spans="2:16">
      <c r="B12280" s="93"/>
      <c r="C12280" s="93"/>
      <c r="D12280" s="93"/>
      <c r="F12280" s="93"/>
      <c r="H12280" s="93"/>
      <c r="J12280" s="93"/>
      <c r="L12280" s="93"/>
      <c r="N12280" s="93"/>
      <c r="P12280" s="93"/>
    </row>
    <row r="12281" spans="2:16">
      <c r="B12281" s="93"/>
      <c r="C12281" s="93"/>
      <c r="D12281" s="93"/>
      <c r="F12281" s="93"/>
      <c r="H12281" s="93"/>
      <c r="J12281" s="93"/>
      <c r="L12281" s="93"/>
      <c r="N12281" s="93"/>
      <c r="P12281" s="93"/>
    </row>
    <row r="12282" spans="2:16">
      <c r="B12282" s="93"/>
      <c r="C12282" s="93"/>
      <c r="D12282" s="93"/>
      <c r="F12282" s="93"/>
      <c r="H12282" s="93"/>
      <c r="J12282" s="93"/>
      <c r="L12282" s="93"/>
      <c r="N12282" s="93"/>
      <c r="P12282" s="93"/>
    </row>
    <row r="12283" spans="2:16">
      <c r="B12283" s="93"/>
      <c r="C12283" s="93"/>
      <c r="D12283" s="93"/>
      <c r="F12283" s="93"/>
      <c r="H12283" s="93"/>
      <c r="J12283" s="93"/>
      <c r="L12283" s="93"/>
      <c r="N12283" s="93"/>
      <c r="P12283" s="93"/>
    </row>
    <row r="12284" spans="2:16">
      <c r="B12284" s="93"/>
      <c r="C12284" s="93"/>
      <c r="D12284" s="93"/>
      <c r="F12284" s="93"/>
      <c r="H12284" s="93"/>
      <c r="J12284" s="93"/>
      <c r="L12284" s="93"/>
      <c r="N12284" s="93"/>
      <c r="P12284" s="93"/>
    </row>
    <row r="12285" spans="2:16">
      <c r="B12285" s="93"/>
      <c r="C12285" s="93"/>
      <c r="D12285" s="93"/>
      <c r="F12285" s="93"/>
      <c r="H12285" s="93"/>
      <c r="J12285" s="93"/>
      <c r="L12285" s="93"/>
      <c r="N12285" s="93"/>
      <c r="P12285" s="93"/>
    </row>
    <row r="12286" spans="2:16">
      <c r="B12286" s="93"/>
      <c r="C12286" s="93"/>
      <c r="D12286" s="93"/>
      <c r="F12286" s="93"/>
      <c r="H12286" s="93"/>
      <c r="J12286" s="93"/>
      <c r="L12286" s="93"/>
      <c r="N12286" s="93"/>
      <c r="P12286" s="93"/>
    </row>
    <row r="12287" spans="2:16">
      <c r="B12287" s="93"/>
      <c r="C12287" s="93"/>
      <c r="D12287" s="93"/>
      <c r="F12287" s="93"/>
      <c r="H12287" s="93"/>
      <c r="J12287" s="93"/>
      <c r="L12287" s="93"/>
      <c r="N12287" s="93"/>
      <c r="P12287" s="93"/>
    </row>
    <row r="12288" spans="2:16">
      <c r="B12288" s="93"/>
      <c r="C12288" s="93"/>
      <c r="D12288" s="93"/>
      <c r="F12288" s="93"/>
      <c r="H12288" s="93"/>
      <c r="J12288" s="93"/>
      <c r="L12288" s="93"/>
      <c r="N12288" s="93"/>
      <c r="P12288" s="93"/>
    </row>
    <row r="12289" spans="2:16">
      <c r="B12289" s="93"/>
      <c r="C12289" s="93"/>
      <c r="D12289" s="93"/>
      <c r="F12289" s="93"/>
      <c r="H12289" s="93"/>
      <c r="J12289" s="93"/>
      <c r="L12289" s="93"/>
      <c r="N12289" s="93"/>
      <c r="P12289" s="93"/>
    </row>
    <row r="12290" spans="2:16">
      <c r="B12290" s="93"/>
      <c r="C12290" s="93"/>
      <c r="D12290" s="93"/>
      <c r="F12290" s="93"/>
      <c r="H12290" s="93"/>
      <c r="J12290" s="93"/>
      <c r="L12290" s="93"/>
      <c r="N12290" s="93"/>
      <c r="P12290" s="93"/>
    </row>
    <row r="12291" spans="2:16">
      <c r="B12291" s="93"/>
      <c r="C12291" s="93"/>
      <c r="D12291" s="93"/>
      <c r="F12291" s="93"/>
      <c r="H12291" s="93"/>
      <c r="J12291" s="93"/>
      <c r="L12291" s="93"/>
      <c r="N12291" s="93"/>
      <c r="P12291" s="93"/>
    </row>
    <row r="12292" spans="2:16">
      <c r="B12292" s="93"/>
      <c r="C12292" s="93"/>
      <c r="D12292" s="93"/>
      <c r="F12292" s="93"/>
      <c r="H12292" s="93"/>
      <c r="J12292" s="93"/>
      <c r="L12292" s="93"/>
      <c r="N12292" s="93"/>
      <c r="P12292" s="93"/>
    </row>
    <row r="12293" spans="2:16">
      <c r="B12293" s="93"/>
      <c r="C12293" s="93"/>
      <c r="D12293" s="93"/>
      <c r="F12293" s="93"/>
      <c r="H12293" s="93"/>
      <c r="J12293" s="93"/>
      <c r="L12293" s="93"/>
      <c r="N12293" s="93"/>
      <c r="P12293" s="93"/>
    </row>
    <row r="12294" spans="2:16">
      <c r="B12294" s="93"/>
      <c r="C12294" s="93"/>
      <c r="D12294" s="93"/>
      <c r="F12294" s="93"/>
      <c r="H12294" s="93"/>
      <c r="J12294" s="93"/>
      <c r="L12294" s="93"/>
      <c r="N12294" s="93"/>
      <c r="P12294" s="93"/>
    </row>
    <row r="12295" spans="2:16">
      <c r="B12295" s="93"/>
      <c r="C12295" s="93"/>
      <c r="D12295" s="93"/>
      <c r="F12295" s="93"/>
      <c r="H12295" s="93"/>
      <c r="J12295" s="93"/>
      <c r="L12295" s="93"/>
      <c r="N12295" s="93"/>
      <c r="P12295" s="93"/>
    </row>
    <row r="12296" spans="2:16">
      <c r="B12296" s="93"/>
      <c r="C12296" s="93"/>
      <c r="D12296" s="93"/>
      <c r="F12296" s="93"/>
      <c r="H12296" s="93"/>
      <c r="J12296" s="93"/>
      <c r="L12296" s="93"/>
      <c r="N12296" s="93"/>
      <c r="P12296" s="93"/>
    </row>
    <row r="12297" spans="2:16">
      <c r="B12297" s="93"/>
      <c r="C12297" s="93"/>
      <c r="D12297" s="93"/>
      <c r="F12297" s="93"/>
      <c r="H12297" s="93"/>
      <c r="J12297" s="93"/>
      <c r="L12297" s="93"/>
      <c r="N12297" s="93"/>
      <c r="P12297" s="93"/>
    </row>
    <row r="12298" spans="2:16">
      <c r="B12298" s="93"/>
      <c r="C12298" s="93"/>
      <c r="D12298" s="93"/>
      <c r="F12298" s="93"/>
      <c r="H12298" s="93"/>
      <c r="J12298" s="93"/>
      <c r="L12298" s="93"/>
      <c r="N12298" s="93"/>
      <c r="P12298" s="93"/>
    </row>
    <row r="12299" spans="2:16">
      <c r="B12299" s="93"/>
      <c r="C12299" s="93"/>
      <c r="D12299" s="93"/>
      <c r="F12299" s="93"/>
      <c r="H12299" s="93"/>
      <c r="J12299" s="93"/>
      <c r="L12299" s="93"/>
      <c r="N12299" s="93"/>
      <c r="P12299" s="93"/>
    </row>
    <row r="12300" spans="2:16">
      <c r="B12300" s="93"/>
      <c r="C12300" s="93"/>
      <c r="D12300" s="93"/>
      <c r="F12300" s="93"/>
      <c r="H12300" s="93"/>
      <c r="J12300" s="93"/>
      <c r="L12300" s="93"/>
      <c r="N12300" s="93"/>
      <c r="P12300" s="93"/>
    </row>
    <row r="12301" spans="2:16">
      <c r="B12301" s="93"/>
      <c r="C12301" s="93"/>
      <c r="D12301" s="93"/>
      <c r="F12301" s="93"/>
      <c r="H12301" s="93"/>
      <c r="J12301" s="93"/>
      <c r="L12301" s="93"/>
      <c r="N12301" s="93"/>
      <c r="P12301" s="93"/>
    </row>
    <row r="12302" spans="2:16">
      <c r="B12302" s="93"/>
      <c r="C12302" s="93"/>
      <c r="D12302" s="93"/>
      <c r="F12302" s="93"/>
      <c r="H12302" s="93"/>
      <c r="J12302" s="93"/>
      <c r="L12302" s="93"/>
      <c r="N12302" s="93"/>
      <c r="P12302" s="93"/>
    </row>
    <row r="12303" spans="2:16">
      <c r="B12303" s="93"/>
      <c r="C12303" s="93"/>
      <c r="D12303" s="93"/>
      <c r="F12303" s="93"/>
      <c r="H12303" s="93"/>
      <c r="J12303" s="93"/>
      <c r="L12303" s="93"/>
      <c r="N12303" s="93"/>
      <c r="P12303" s="93"/>
    </row>
    <row r="12304" spans="2:16">
      <c r="B12304" s="93"/>
      <c r="C12304" s="93"/>
      <c r="D12304" s="93"/>
      <c r="F12304" s="93"/>
      <c r="H12304" s="93"/>
      <c r="J12304" s="93"/>
      <c r="L12304" s="93"/>
      <c r="N12304" s="93"/>
      <c r="P12304" s="93"/>
    </row>
    <row r="12305" spans="2:16">
      <c r="B12305" s="93"/>
      <c r="C12305" s="93"/>
      <c r="D12305" s="93"/>
      <c r="F12305" s="93"/>
      <c r="H12305" s="93"/>
      <c r="J12305" s="93"/>
      <c r="L12305" s="93"/>
      <c r="N12305" s="93"/>
      <c r="P12305" s="93"/>
    </row>
    <row r="12306" spans="2:16">
      <c r="B12306" s="93"/>
      <c r="C12306" s="93"/>
      <c r="D12306" s="93"/>
      <c r="F12306" s="93"/>
      <c r="H12306" s="93"/>
      <c r="J12306" s="93"/>
      <c r="L12306" s="93"/>
      <c r="N12306" s="93"/>
      <c r="P12306" s="93"/>
    </row>
    <row r="12307" spans="2:16">
      <c r="B12307" s="93"/>
      <c r="C12307" s="93"/>
      <c r="D12307" s="93"/>
      <c r="F12307" s="93"/>
      <c r="H12307" s="93"/>
      <c r="J12307" s="93"/>
      <c r="L12307" s="93"/>
      <c r="N12307" s="93"/>
      <c r="P12307" s="93"/>
    </row>
    <row r="12308" spans="2:16">
      <c r="B12308" s="93"/>
      <c r="C12308" s="93"/>
      <c r="D12308" s="93"/>
      <c r="F12308" s="93"/>
      <c r="H12308" s="93"/>
      <c r="J12308" s="93"/>
      <c r="L12308" s="93"/>
      <c r="N12308" s="93"/>
      <c r="P12308" s="93"/>
    </row>
    <row r="12309" spans="2:16">
      <c r="B12309" s="93"/>
      <c r="C12309" s="93"/>
      <c r="D12309" s="93"/>
      <c r="F12309" s="93"/>
      <c r="H12309" s="93"/>
      <c r="J12309" s="93"/>
      <c r="L12309" s="93"/>
      <c r="N12309" s="93"/>
      <c r="P12309" s="93"/>
    </row>
    <row r="12310" spans="2:16">
      <c r="B12310" s="93"/>
      <c r="C12310" s="93"/>
      <c r="D12310" s="93"/>
      <c r="F12310" s="93"/>
      <c r="H12310" s="93"/>
      <c r="J12310" s="93"/>
      <c r="L12310" s="93"/>
      <c r="N12310" s="93"/>
      <c r="P12310" s="93"/>
    </row>
    <row r="12311" spans="2:16">
      <c r="B12311" s="93"/>
      <c r="C12311" s="93"/>
      <c r="D12311" s="93"/>
      <c r="F12311" s="93"/>
      <c r="H12311" s="93"/>
      <c r="J12311" s="93"/>
      <c r="L12311" s="93"/>
      <c r="N12311" s="93"/>
      <c r="P12311" s="93"/>
    </row>
    <row r="12312" spans="2:16">
      <c r="B12312" s="93"/>
      <c r="C12312" s="93"/>
      <c r="D12312" s="93"/>
      <c r="F12312" s="93"/>
      <c r="H12312" s="93"/>
      <c r="J12312" s="93"/>
      <c r="L12312" s="93"/>
      <c r="N12312" s="93"/>
      <c r="P12312" s="93"/>
    </row>
    <row r="12313" spans="2:16">
      <c r="B12313" s="93"/>
      <c r="C12313" s="93"/>
      <c r="D12313" s="93"/>
      <c r="F12313" s="93"/>
      <c r="H12313" s="93"/>
      <c r="J12313" s="93"/>
      <c r="L12313" s="93"/>
      <c r="N12313" s="93"/>
      <c r="P12313" s="93"/>
    </row>
    <row r="12314" spans="2:16">
      <c r="B12314" s="93"/>
      <c r="C12314" s="93"/>
      <c r="D12314" s="93"/>
      <c r="F12314" s="93"/>
      <c r="H12314" s="93"/>
      <c r="J12314" s="93"/>
      <c r="L12314" s="93"/>
      <c r="N12314" s="93"/>
      <c r="P12314" s="93"/>
    </row>
    <row r="12315" spans="2:16">
      <c r="B12315" s="93"/>
      <c r="C12315" s="93"/>
      <c r="D12315" s="93"/>
      <c r="F12315" s="93"/>
      <c r="H12315" s="93"/>
      <c r="J12315" s="93"/>
      <c r="L12315" s="93"/>
      <c r="N12315" s="93"/>
      <c r="P12315" s="93"/>
    </row>
    <row r="12316" spans="2:16">
      <c r="B12316" s="93"/>
      <c r="C12316" s="93"/>
      <c r="D12316" s="93"/>
      <c r="F12316" s="93"/>
      <c r="H12316" s="93"/>
      <c r="J12316" s="93"/>
      <c r="L12316" s="93"/>
      <c r="N12316" s="93"/>
      <c r="P12316" s="93"/>
    </row>
    <row r="12317" spans="2:16">
      <c r="B12317" s="93"/>
      <c r="C12317" s="93"/>
      <c r="D12317" s="93"/>
      <c r="F12317" s="93"/>
      <c r="H12317" s="93"/>
      <c r="J12317" s="93"/>
      <c r="L12317" s="93"/>
      <c r="N12317" s="93"/>
      <c r="P12317" s="93"/>
    </row>
    <row r="12318" spans="2:16">
      <c r="B12318" s="93"/>
      <c r="C12318" s="93"/>
      <c r="D12318" s="93"/>
      <c r="F12318" s="93"/>
      <c r="H12318" s="93"/>
      <c r="J12318" s="93"/>
      <c r="L12318" s="93"/>
      <c r="N12318" s="93"/>
      <c r="P12318" s="93"/>
    </row>
    <row r="12319" spans="2:16">
      <c r="B12319" s="93"/>
      <c r="C12319" s="93"/>
      <c r="D12319" s="93"/>
      <c r="F12319" s="93"/>
      <c r="H12319" s="93"/>
      <c r="J12319" s="93"/>
      <c r="L12319" s="93"/>
      <c r="N12319" s="93"/>
      <c r="P12319" s="93"/>
    </row>
    <row r="12320" spans="2:16">
      <c r="B12320" s="93"/>
      <c r="C12320" s="93"/>
      <c r="D12320" s="93"/>
      <c r="F12320" s="93"/>
      <c r="H12320" s="93"/>
      <c r="J12320" s="93"/>
      <c r="L12320" s="93"/>
      <c r="N12320" s="93"/>
      <c r="P12320" s="93"/>
    </row>
    <row r="12321" spans="2:16">
      <c r="B12321" s="93"/>
      <c r="C12321" s="93"/>
      <c r="D12321" s="93"/>
      <c r="F12321" s="93"/>
      <c r="H12321" s="93"/>
      <c r="J12321" s="93"/>
      <c r="L12321" s="93"/>
      <c r="N12321" s="93"/>
      <c r="P12321" s="93"/>
    </row>
    <row r="12322" spans="2:16">
      <c r="B12322" s="93"/>
      <c r="C12322" s="93"/>
      <c r="D12322" s="93"/>
      <c r="F12322" s="93"/>
      <c r="H12322" s="93"/>
      <c r="J12322" s="93"/>
      <c r="L12322" s="93"/>
      <c r="N12322" s="93"/>
      <c r="P12322" s="93"/>
    </row>
    <row r="12323" spans="2:16">
      <c r="B12323" s="93"/>
      <c r="C12323" s="93"/>
      <c r="D12323" s="93"/>
      <c r="F12323" s="93"/>
      <c r="H12323" s="93"/>
      <c r="J12323" s="93"/>
      <c r="L12323" s="93"/>
      <c r="N12323" s="93"/>
      <c r="P12323" s="93"/>
    </row>
    <row r="12324" spans="2:16">
      <c r="B12324" s="93"/>
      <c r="C12324" s="93"/>
      <c r="D12324" s="93"/>
      <c r="F12324" s="93"/>
      <c r="H12324" s="93"/>
      <c r="J12324" s="93"/>
      <c r="L12324" s="93"/>
      <c r="N12324" s="93"/>
      <c r="P12324" s="93"/>
    </row>
    <row r="12325" spans="2:16">
      <c r="B12325" s="93"/>
      <c r="C12325" s="93"/>
      <c r="D12325" s="93"/>
      <c r="F12325" s="93"/>
      <c r="H12325" s="93"/>
      <c r="J12325" s="93"/>
      <c r="L12325" s="93"/>
      <c r="N12325" s="93"/>
      <c r="P12325" s="93"/>
    </row>
    <row r="12326" spans="2:16">
      <c r="B12326" s="93"/>
      <c r="C12326" s="93"/>
      <c r="D12326" s="93"/>
      <c r="F12326" s="93"/>
      <c r="H12326" s="93"/>
      <c r="J12326" s="93"/>
      <c r="L12326" s="93"/>
      <c r="N12326" s="93"/>
      <c r="P12326" s="93"/>
    </row>
    <row r="12327" spans="2:16">
      <c r="B12327" s="93"/>
      <c r="C12327" s="93"/>
      <c r="D12327" s="93"/>
      <c r="F12327" s="93"/>
      <c r="H12327" s="93"/>
      <c r="J12327" s="93"/>
      <c r="L12327" s="93"/>
      <c r="N12327" s="93"/>
      <c r="P12327" s="93"/>
    </row>
    <row r="12328" spans="2:16">
      <c r="B12328" s="93"/>
      <c r="C12328" s="93"/>
      <c r="D12328" s="93"/>
      <c r="F12328" s="93"/>
      <c r="H12328" s="93"/>
      <c r="J12328" s="93"/>
      <c r="L12328" s="93"/>
      <c r="N12328" s="93"/>
      <c r="P12328" s="93"/>
    </row>
    <row r="12329" spans="2:16">
      <c r="B12329" s="93"/>
      <c r="C12329" s="93"/>
      <c r="D12329" s="93"/>
      <c r="F12329" s="93"/>
      <c r="H12329" s="93"/>
      <c r="J12329" s="93"/>
      <c r="L12329" s="93"/>
      <c r="N12329" s="93"/>
      <c r="P12329" s="93"/>
    </row>
    <row r="12330" spans="2:16">
      <c r="B12330" s="93"/>
      <c r="C12330" s="93"/>
      <c r="D12330" s="93"/>
      <c r="F12330" s="93"/>
      <c r="H12330" s="93"/>
      <c r="J12330" s="93"/>
      <c r="L12330" s="93"/>
      <c r="N12330" s="93"/>
      <c r="P12330" s="93"/>
    </row>
    <row r="12331" spans="2:16">
      <c r="B12331" s="93"/>
      <c r="C12331" s="93"/>
      <c r="D12331" s="93"/>
      <c r="F12331" s="93"/>
      <c r="H12331" s="93"/>
      <c r="J12331" s="93"/>
      <c r="L12331" s="93"/>
      <c r="N12331" s="93"/>
      <c r="P12331" s="93"/>
    </row>
    <row r="12332" spans="2:16">
      <c r="B12332" s="93"/>
      <c r="C12332" s="93"/>
      <c r="D12332" s="93"/>
      <c r="F12332" s="93"/>
      <c r="H12332" s="93"/>
      <c r="J12332" s="93"/>
      <c r="L12332" s="93"/>
      <c r="N12332" s="93"/>
      <c r="P12332" s="93"/>
    </row>
    <row r="12333" spans="2:16">
      <c r="B12333" s="93"/>
      <c r="C12333" s="93"/>
      <c r="D12333" s="93"/>
      <c r="F12333" s="93"/>
      <c r="H12333" s="93"/>
      <c r="J12333" s="93"/>
      <c r="L12333" s="93"/>
      <c r="N12333" s="93"/>
      <c r="P12333" s="93"/>
    </row>
    <row r="12334" spans="2:16">
      <c r="B12334" s="93"/>
      <c r="C12334" s="93"/>
      <c r="D12334" s="93"/>
      <c r="F12334" s="93"/>
      <c r="H12334" s="93"/>
      <c r="J12334" s="93"/>
      <c r="L12334" s="93"/>
      <c r="N12334" s="93"/>
      <c r="P12334" s="93"/>
    </row>
    <row r="12335" spans="2:16">
      <c r="B12335" s="93"/>
      <c r="C12335" s="93"/>
      <c r="D12335" s="93"/>
      <c r="F12335" s="93"/>
      <c r="H12335" s="93"/>
      <c r="J12335" s="93"/>
      <c r="L12335" s="93"/>
      <c r="N12335" s="93"/>
      <c r="P12335" s="93"/>
    </row>
    <row r="12336" spans="2:16">
      <c r="B12336" s="93"/>
      <c r="C12336" s="93"/>
      <c r="D12336" s="93"/>
      <c r="F12336" s="93"/>
      <c r="H12336" s="93"/>
      <c r="J12336" s="93"/>
      <c r="L12336" s="93"/>
      <c r="N12336" s="93"/>
      <c r="P12336" s="93"/>
    </row>
    <row r="12337" spans="2:16">
      <c r="B12337" s="93"/>
      <c r="C12337" s="93"/>
      <c r="D12337" s="93"/>
      <c r="F12337" s="93"/>
      <c r="H12337" s="93"/>
      <c r="J12337" s="93"/>
      <c r="L12337" s="93"/>
      <c r="N12337" s="93"/>
      <c r="P12337" s="93"/>
    </row>
    <row r="12338" spans="2:16">
      <c r="B12338" s="93"/>
      <c r="C12338" s="93"/>
      <c r="D12338" s="93"/>
      <c r="F12338" s="93"/>
      <c r="H12338" s="93"/>
      <c r="J12338" s="93"/>
      <c r="L12338" s="93"/>
      <c r="N12338" s="93"/>
      <c r="P12338" s="93"/>
    </row>
    <row r="12339" spans="2:16">
      <c r="B12339" s="93"/>
      <c r="C12339" s="93"/>
      <c r="D12339" s="93"/>
      <c r="F12339" s="93"/>
      <c r="H12339" s="93"/>
      <c r="J12339" s="93"/>
      <c r="L12339" s="93"/>
      <c r="N12339" s="93"/>
      <c r="P12339" s="93"/>
    </row>
    <row r="12340" spans="2:16">
      <c r="B12340" s="93"/>
      <c r="C12340" s="93"/>
      <c r="D12340" s="93"/>
      <c r="F12340" s="93"/>
      <c r="H12340" s="93"/>
      <c r="J12340" s="93"/>
      <c r="L12340" s="93"/>
      <c r="N12340" s="93"/>
      <c r="P12340" s="93"/>
    </row>
    <row r="12341" spans="2:16">
      <c r="B12341" s="93"/>
      <c r="C12341" s="93"/>
      <c r="D12341" s="93"/>
      <c r="F12341" s="93"/>
      <c r="H12341" s="93"/>
      <c r="J12341" s="93"/>
      <c r="L12341" s="93"/>
      <c r="N12341" s="93"/>
      <c r="P12341" s="93"/>
    </row>
    <row r="12342" spans="2:16">
      <c r="B12342" s="93"/>
      <c r="C12342" s="93"/>
      <c r="D12342" s="93"/>
      <c r="F12342" s="93"/>
      <c r="H12342" s="93"/>
      <c r="J12342" s="93"/>
      <c r="L12342" s="93"/>
      <c r="N12342" s="93"/>
      <c r="P12342" s="93"/>
    </row>
    <row r="12343" spans="2:16">
      <c r="B12343" s="93"/>
      <c r="C12343" s="93"/>
      <c r="D12343" s="93"/>
      <c r="F12343" s="93"/>
      <c r="H12343" s="93"/>
      <c r="J12343" s="93"/>
      <c r="L12343" s="93"/>
      <c r="N12343" s="93"/>
      <c r="P12343" s="93"/>
    </row>
    <row r="12344" spans="2:16">
      <c r="B12344" s="93"/>
      <c r="C12344" s="93"/>
      <c r="D12344" s="93"/>
      <c r="F12344" s="93"/>
      <c r="H12344" s="93"/>
      <c r="J12344" s="93"/>
      <c r="L12344" s="93"/>
      <c r="N12344" s="93"/>
      <c r="P12344" s="93"/>
    </row>
    <row r="12345" spans="2:16">
      <c r="B12345" s="93"/>
      <c r="C12345" s="93"/>
      <c r="D12345" s="93"/>
      <c r="F12345" s="93"/>
      <c r="H12345" s="93"/>
      <c r="J12345" s="93"/>
      <c r="L12345" s="93"/>
      <c r="N12345" s="93"/>
      <c r="P12345" s="93"/>
    </row>
    <row r="12346" spans="2:16">
      <c r="B12346" s="93"/>
      <c r="C12346" s="93"/>
      <c r="D12346" s="93"/>
      <c r="F12346" s="93"/>
      <c r="H12346" s="93"/>
      <c r="J12346" s="93"/>
      <c r="L12346" s="93"/>
      <c r="N12346" s="93"/>
      <c r="P12346" s="93"/>
    </row>
    <row r="12347" spans="2:16">
      <c r="B12347" s="93"/>
      <c r="C12347" s="93"/>
      <c r="D12347" s="93"/>
      <c r="F12347" s="93"/>
      <c r="H12347" s="93"/>
      <c r="J12347" s="93"/>
      <c r="L12347" s="93"/>
      <c r="N12347" s="93"/>
      <c r="P12347" s="93"/>
    </row>
    <row r="12348" spans="2:16">
      <c r="B12348" s="93"/>
      <c r="C12348" s="93"/>
      <c r="D12348" s="93"/>
      <c r="F12348" s="93"/>
      <c r="H12348" s="93"/>
      <c r="J12348" s="93"/>
      <c r="L12348" s="93"/>
      <c r="N12348" s="93"/>
      <c r="P12348" s="93"/>
    </row>
    <row r="12349" spans="2:16">
      <c r="B12349" s="93"/>
      <c r="C12349" s="93"/>
      <c r="D12349" s="93"/>
      <c r="F12349" s="93"/>
      <c r="H12349" s="93"/>
      <c r="J12349" s="93"/>
      <c r="L12349" s="93"/>
      <c r="N12349" s="93"/>
      <c r="P12349" s="93"/>
    </row>
    <row r="12350" spans="2:16">
      <c r="B12350" s="93"/>
      <c r="C12350" s="93"/>
      <c r="D12350" s="93"/>
      <c r="F12350" s="93"/>
      <c r="H12350" s="93"/>
      <c r="J12350" s="93"/>
      <c r="L12350" s="93"/>
      <c r="N12350" s="93"/>
      <c r="P12350" s="93"/>
    </row>
    <row r="12351" spans="2:16">
      <c r="B12351" s="93"/>
      <c r="C12351" s="93"/>
      <c r="D12351" s="93"/>
      <c r="F12351" s="93"/>
      <c r="H12351" s="93"/>
      <c r="J12351" s="93"/>
      <c r="L12351" s="93"/>
      <c r="N12351" s="93"/>
      <c r="P12351" s="93"/>
    </row>
    <row r="12352" spans="2:16">
      <c r="B12352" s="93"/>
      <c r="C12352" s="93"/>
      <c r="D12352" s="93"/>
      <c r="F12352" s="93"/>
      <c r="H12352" s="93"/>
      <c r="J12352" s="93"/>
      <c r="L12352" s="93"/>
      <c r="N12352" s="93"/>
      <c r="P12352" s="93"/>
    </row>
    <row r="12353" spans="2:16">
      <c r="B12353" s="93"/>
      <c r="C12353" s="93"/>
      <c r="D12353" s="93"/>
      <c r="F12353" s="93"/>
      <c r="H12353" s="93"/>
      <c r="J12353" s="93"/>
      <c r="L12353" s="93"/>
      <c r="N12353" s="93"/>
      <c r="P12353" s="93"/>
    </row>
    <row r="12354" spans="2:16">
      <c r="B12354" s="93"/>
      <c r="C12354" s="93"/>
      <c r="D12354" s="93"/>
      <c r="F12354" s="93"/>
      <c r="H12354" s="93"/>
      <c r="J12354" s="93"/>
      <c r="L12354" s="93"/>
      <c r="N12354" s="93"/>
      <c r="P12354" s="93"/>
    </row>
    <row r="12355" spans="2:16">
      <c r="B12355" s="93"/>
      <c r="C12355" s="93"/>
      <c r="D12355" s="93"/>
      <c r="F12355" s="93"/>
      <c r="H12355" s="93"/>
      <c r="J12355" s="93"/>
      <c r="L12355" s="93"/>
      <c r="N12355" s="93"/>
      <c r="P12355" s="93"/>
    </row>
    <row r="12356" spans="2:16">
      <c r="B12356" s="93"/>
      <c r="C12356" s="93"/>
      <c r="D12356" s="93"/>
      <c r="F12356" s="93"/>
      <c r="H12356" s="93"/>
      <c r="J12356" s="93"/>
      <c r="L12356" s="93"/>
      <c r="N12356" s="93"/>
      <c r="P12356" s="93"/>
    </row>
    <row r="12357" spans="2:16">
      <c r="B12357" s="93"/>
      <c r="C12357" s="93"/>
      <c r="D12357" s="93"/>
      <c r="F12357" s="93"/>
      <c r="H12357" s="93"/>
      <c r="J12357" s="93"/>
      <c r="L12357" s="93"/>
      <c r="N12357" s="93"/>
      <c r="P12357" s="93"/>
    </row>
    <row r="12358" spans="2:16">
      <c r="B12358" s="93"/>
      <c r="C12358" s="93"/>
      <c r="D12358" s="93"/>
      <c r="F12358" s="93"/>
      <c r="H12358" s="93"/>
      <c r="J12358" s="93"/>
      <c r="L12358" s="93"/>
      <c r="N12358" s="93"/>
      <c r="P12358" s="93"/>
    </row>
    <row r="12359" spans="2:16">
      <c r="B12359" s="93"/>
      <c r="C12359" s="93"/>
      <c r="D12359" s="93"/>
      <c r="F12359" s="93"/>
      <c r="H12359" s="93"/>
      <c r="J12359" s="93"/>
      <c r="L12359" s="93"/>
      <c r="N12359" s="93"/>
      <c r="P12359" s="93"/>
    </row>
    <row r="12360" spans="2:16">
      <c r="B12360" s="93"/>
      <c r="C12360" s="93"/>
      <c r="D12360" s="93"/>
      <c r="F12360" s="93"/>
      <c r="H12360" s="93"/>
      <c r="J12360" s="93"/>
      <c r="L12360" s="93"/>
      <c r="N12360" s="93"/>
      <c r="P12360" s="93"/>
    </row>
    <row r="12361" spans="2:16">
      <c r="B12361" s="93"/>
      <c r="C12361" s="93"/>
      <c r="D12361" s="93"/>
      <c r="F12361" s="93"/>
      <c r="H12361" s="93"/>
      <c r="J12361" s="93"/>
      <c r="L12361" s="93"/>
      <c r="N12361" s="93"/>
      <c r="P12361" s="93"/>
    </row>
    <row r="12362" spans="2:16">
      <c r="B12362" s="93"/>
      <c r="C12362" s="93"/>
      <c r="D12362" s="93"/>
      <c r="F12362" s="93"/>
      <c r="H12362" s="93"/>
      <c r="J12362" s="93"/>
      <c r="L12362" s="93"/>
      <c r="N12362" s="93"/>
      <c r="P12362" s="93"/>
    </row>
    <row r="12363" spans="2:16">
      <c r="B12363" s="93"/>
      <c r="C12363" s="93"/>
      <c r="D12363" s="93"/>
      <c r="F12363" s="93"/>
      <c r="H12363" s="93"/>
      <c r="J12363" s="93"/>
      <c r="L12363" s="93"/>
      <c r="N12363" s="93"/>
      <c r="P12363" s="93"/>
    </row>
    <row r="12364" spans="2:16">
      <c r="B12364" s="93"/>
      <c r="C12364" s="93"/>
      <c r="D12364" s="93"/>
      <c r="F12364" s="93"/>
      <c r="H12364" s="93"/>
      <c r="J12364" s="93"/>
      <c r="L12364" s="93"/>
      <c r="N12364" s="93"/>
      <c r="P12364" s="93"/>
    </row>
    <row r="12365" spans="2:16">
      <c r="B12365" s="93"/>
      <c r="C12365" s="93"/>
      <c r="D12365" s="93"/>
      <c r="F12365" s="93"/>
      <c r="H12365" s="93"/>
      <c r="J12365" s="93"/>
      <c r="L12365" s="93"/>
      <c r="N12365" s="93"/>
      <c r="P12365" s="93"/>
    </row>
    <row r="12366" spans="2:16">
      <c r="B12366" s="93"/>
      <c r="C12366" s="93"/>
      <c r="D12366" s="93"/>
      <c r="F12366" s="93"/>
      <c r="H12366" s="93"/>
      <c r="J12366" s="93"/>
      <c r="L12366" s="93"/>
      <c r="N12366" s="93"/>
      <c r="P12366" s="93"/>
    </row>
    <row r="12367" spans="2:16">
      <c r="B12367" s="93"/>
      <c r="C12367" s="93"/>
      <c r="D12367" s="93"/>
      <c r="F12367" s="93"/>
      <c r="H12367" s="93"/>
      <c r="J12367" s="93"/>
      <c r="L12367" s="93"/>
      <c r="N12367" s="93"/>
      <c r="P12367" s="93"/>
    </row>
    <row r="12368" spans="2:16">
      <c r="B12368" s="93"/>
      <c r="C12368" s="93"/>
      <c r="D12368" s="93"/>
      <c r="F12368" s="93"/>
      <c r="H12368" s="93"/>
      <c r="J12368" s="93"/>
      <c r="L12368" s="93"/>
      <c r="N12368" s="93"/>
      <c r="P12368" s="93"/>
    </row>
    <row r="12369" spans="2:16">
      <c r="B12369" s="93"/>
      <c r="C12369" s="93"/>
      <c r="D12369" s="93"/>
      <c r="F12369" s="93"/>
      <c r="H12369" s="93"/>
      <c r="J12369" s="93"/>
      <c r="L12369" s="93"/>
      <c r="N12369" s="93"/>
      <c r="P12369" s="93"/>
    </row>
    <row r="12370" spans="2:16">
      <c r="B12370" s="93"/>
      <c r="C12370" s="93"/>
      <c r="D12370" s="93"/>
      <c r="F12370" s="93"/>
      <c r="H12370" s="93"/>
      <c r="J12370" s="93"/>
      <c r="L12370" s="93"/>
      <c r="N12370" s="93"/>
      <c r="P12370" s="93"/>
    </row>
    <row r="12371" spans="2:16">
      <c r="B12371" s="93"/>
      <c r="C12371" s="93"/>
      <c r="D12371" s="93"/>
      <c r="F12371" s="93"/>
      <c r="H12371" s="93"/>
      <c r="J12371" s="93"/>
      <c r="L12371" s="93"/>
      <c r="N12371" s="93"/>
      <c r="P12371" s="93"/>
    </row>
    <row r="12372" spans="2:16">
      <c r="B12372" s="93"/>
      <c r="C12372" s="93"/>
      <c r="D12372" s="93"/>
      <c r="F12372" s="93"/>
      <c r="H12372" s="93"/>
      <c r="J12372" s="93"/>
      <c r="L12372" s="93"/>
      <c r="N12372" s="93"/>
      <c r="P12372" s="93"/>
    </row>
    <row r="12373" spans="2:16">
      <c r="B12373" s="93"/>
      <c r="C12373" s="93"/>
      <c r="D12373" s="93"/>
      <c r="F12373" s="93"/>
      <c r="H12373" s="93"/>
      <c r="J12373" s="93"/>
      <c r="L12373" s="93"/>
      <c r="N12373" s="93"/>
      <c r="P12373" s="93"/>
    </row>
    <row r="12374" spans="2:16">
      <c r="B12374" s="93"/>
      <c r="C12374" s="93"/>
      <c r="D12374" s="93"/>
      <c r="F12374" s="93"/>
      <c r="H12374" s="93"/>
      <c r="J12374" s="93"/>
      <c r="L12374" s="93"/>
      <c r="N12374" s="93"/>
      <c r="P12374" s="93"/>
    </row>
    <row r="12375" spans="2:16">
      <c r="B12375" s="93"/>
      <c r="C12375" s="93"/>
      <c r="D12375" s="93"/>
      <c r="F12375" s="93"/>
      <c r="H12375" s="93"/>
      <c r="J12375" s="93"/>
      <c r="L12375" s="93"/>
      <c r="N12375" s="93"/>
      <c r="P12375" s="93"/>
    </row>
    <row r="12376" spans="2:16">
      <c r="B12376" s="93"/>
      <c r="C12376" s="93"/>
      <c r="D12376" s="93"/>
      <c r="F12376" s="93"/>
      <c r="H12376" s="93"/>
      <c r="J12376" s="93"/>
      <c r="L12376" s="93"/>
      <c r="N12376" s="93"/>
      <c r="P12376" s="93"/>
    </row>
    <row r="12377" spans="2:16">
      <c r="B12377" s="93"/>
      <c r="C12377" s="93"/>
      <c r="D12377" s="93"/>
      <c r="F12377" s="93"/>
      <c r="H12377" s="93"/>
      <c r="J12377" s="93"/>
      <c r="L12377" s="93"/>
      <c r="N12377" s="93"/>
      <c r="P12377" s="93"/>
    </row>
    <row r="12378" spans="2:16">
      <c r="B12378" s="93"/>
      <c r="C12378" s="93"/>
      <c r="D12378" s="93"/>
      <c r="F12378" s="93"/>
      <c r="H12378" s="93"/>
      <c r="J12378" s="93"/>
      <c r="L12378" s="93"/>
      <c r="N12378" s="93"/>
      <c r="P12378" s="93"/>
    </row>
    <row r="12379" spans="2:16">
      <c r="B12379" s="93"/>
      <c r="C12379" s="93"/>
      <c r="D12379" s="93"/>
      <c r="F12379" s="93"/>
      <c r="H12379" s="93"/>
      <c r="J12379" s="93"/>
      <c r="L12379" s="93"/>
      <c r="N12379" s="93"/>
      <c r="P12379" s="93"/>
    </row>
    <row r="12380" spans="2:16">
      <c r="B12380" s="93"/>
      <c r="C12380" s="93"/>
      <c r="D12380" s="93"/>
      <c r="F12380" s="93"/>
      <c r="H12380" s="93"/>
      <c r="J12380" s="93"/>
      <c r="L12380" s="93"/>
      <c r="N12380" s="93"/>
      <c r="P12380" s="93"/>
    </row>
    <row r="12381" spans="2:16">
      <c r="B12381" s="93"/>
      <c r="C12381" s="93"/>
      <c r="D12381" s="93"/>
      <c r="F12381" s="93"/>
      <c r="H12381" s="93"/>
      <c r="J12381" s="93"/>
      <c r="L12381" s="93"/>
      <c r="N12381" s="93"/>
      <c r="P12381" s="93"/>
    </row>
    <row r="12382" spans="2:16">
      <c r="B12382" s="93"/>
      <c r="C12382" s="93"/>
      <c r="D12382" s="93"/>
      <c r="F12382" s="93"/>
      <c r="H12382" s="93"/>
      <c r="J12382" s="93"/>
      <c r="L12382" s="93"/>
      <c r="N12382" s="93"/>
      <c r="P12382" s="93"/>
    </row>
    <row r="12383" spans="2:16">
      <c r="B12383" s="93"/>
      <c r="C12383" s="93"/>
      <c r="D12383" s="93"/>
      <c r="F12383" s="93"/>
      <c r="H12383" s="93"/>
      <c r="J12383" s="93"/>
      <c r="L12383" s="93"/>
      <c r="N12383" s="93"/>
      <c r="P12383" s="93"/>
    </row>
    <row r="12384" spans="2:16">
      <c r="B12384" s="93"/>
      <c r="C12384" s="93"/>
      <c r="D12384" s="93"/>
      <c r="F12384" s="93"/>
      <c r="H12384" s="93"/>
      <c r="J12384" s="93"/>
      <c r="L12384" s="93"/>
      <c r="N12384" s="93"/>
      <c r="P12384" s="93"/>
    </row>
    <row r="12385" spans="2:16">
      <c r="B12385" s="93"/>
      <c r="C12385" s="93"/>
      <c r="D12385" s="93"/>
      <c r="F12385" s="93"/>
      <c r="H12385" s="93"/>
      <c r="J12385" s="93"/>
      <c r="L12385" s="93"/>
      <c r="N12385" s="93"/>
      <c r="P12385" s="93"/>
    </row>
    <row r="12386" spans="2:16">
      <c r="B12386" s="93"/>
      <c r="C12386" s="93"/>
      <c r="D12386" s="93"/>
      <c r="F12386" s="93"/>
      <c r="H12386" s="93"/>
      <c r="J12386" s="93"/>
      <c r="L12386" s="93"/>
      <c r="N12386" s="93"/>
      <c r="P12386" s="93"/>
    </row>
    <row r="12387" spans="2:16">
      <c r="B12387" s="93"/>
      <c r="C12387" s="93"/>
      <c r="D12387" s="93"/>
      <c r="F12387" s="93"/>
      <c r="H12387" s="93"/>
      <c r="J12387" s="93"/>
      <c r="L12387" s="93"/>
      <c r="N12387" s="93"/>
      <c r="P12387" s="93"/>
    </row>
    <row r="12388" spans="2:16">
      <c r="B12388" s="93"/>
      <c r="C12388" s="93"/>
      <c r="D12388" s="93"/>
      <c r="F12388" s="93"/>
      <c r="H12388" s="93"/>
      <c r="J12388" s="93"/>
      <c r="L12388" s="93"/>
      <c r="N12388" s="93"/>
      <c r="P12388" s="93"/>
    </row>
    <row r="12389" spans="2:16">
      <c r="B12389" s="93"/>
      <c r="C12389" s="93"/>
      <c r="D12389" s="93"/>
      <c r="F12389" s="93"/>
      <c r="H12389" s="93"/>
      <c r="J12389" s="93"/>
      <c r="L12389" s="93"/>
      <c r="N12389" s="93"/>
      <c r="P12389" s="93"/>
    </row>
    <row r="12390" spans="2:16">
      <c r="B12390" s="93"/>
      <c r="C12390" s="93"/>
      <c r="D12390" s="93"/>
      <c r="F12390" s="93"/>
      <c r="H12390" s="93"/>
      <c r="J12390" s="93"/>
      <c r="L12390" s="93"/>
      <c r="N12390" s="93"/>
      <c r="P12390" s="93"/>
    </row>
    <row r="12391" spans="2:16">
      <c r="B12391" s="93"/>
      <c r="C12391" s="93"/>
      <c r="D12391" s="93"/>
      <c r="F12391" s="93"/>
      <c r="H12391" s="93"/>
      <c r="J12391" s="93"/>
      <c r="L12391" s="93"/>
      <c r="N12391" s="93"/>
      <c r="P12391" s="93"/>
    </row>
    <row r="12392" spans="2:16">
      <c r="B12392" s="93"/>
      <c r="C12392" s="93"/>
      <c r="D12392" s="93"/>
      <c r="F12392" s="93"/>
      <c r="H12392" s="93"/>
      <c r="J12392" s="93"/>
      <c r="L12392" s="93"/>
      <c r="N12392" s="93"/>
      <c r="P12392" s="93"/>
    </row>
    <row r="12393" spans="2:16">
      <c r="B12393" s="93"/>
      <c r="C12393" s="93"/>
      <c r="D12393" s="93"/>
      <c r="F12393" s="93"/>
      <c r="H12393" s="93"/>
      <c r="J12393" s="93"/>
      <c r="L12393" s="93"/>
      <c r="N12393" s="93"/>
      <c r="P12393" s="93"/>
    </row>
    <row r="12394" spans="2:16">
      <c r="B12394" s="93"/>
      <c r="C12394" s="93"/>
      <c r="D12394" s="93"/>
      <c r="F12394" s="93"/>
      <c r="H12394" s="93"/>
      <c r="J12394" s="93"/>
      <c r="L12394" s="93"/>
      <c r="N12394" s="93"/>
      <c r="P12394" s="93"/>
    </row>
    <row r="12395" spans="2:16">
      <c r="B12395" s="93"/>
      <c r="C12395" s="93"/>
      <c r="D12395" s="93"/>
      <c r="F12395" s="93"/>
      <c r="H12395" s="93"/>
      <c r="J12395" s="93"/>
      <c r="L12395" s="93"/>
      <c r="N12395" s="93"/>
      <c r="P12395" s="93"/>
    </row>
    <row r="12396" spans="2:16">
      <c r="B12396" s="93"/>
      <c r="C12396" s="93"/>
      <c r="D12396" s="93"/>
      <c r="F12396" s="93"/>
      <c r="H12396" s="93"/>
      <c r="J12396" s="93"/>
      <c r="L12396" s="93"/>
      <c r="N12396" s="93"/>
      <c r="P12396" s="93"/>
    </row>
    <row r="12397" spans="2:16">
      <c r="B12397" s="93"/>
      <c r="C12397" s="93"/>
      <c r="D12397" s="93"/>
      <c r="F12397" s="93"/>
      <c r="H12397" s="93"/>
      <c r="J12397" s="93"/>
      <c r="L12397" s="93"/>
      <c r="N12397" s="93"/>
      <c r="P12397" s="93"/>
    </row>
    <row r="12398" spans="2:16">
      <c r="B12398" s="93"/>
      <c r="C12398" s="93"/>
      <c r="D12398" s="93"/>
      <c r="F12398" s="93"/>
      <c r="H12398" s="93"/>
      <c r="J12398" s="93"/>
      <c r="L12398" s="93"/>
      <c r="N12398" s="93"/>
      <c r="P12398" s="93"/>
    </row>
    <row r="12399" spans="2:16">
      <c r="B12399" s="93"/>
      <c r="C12399" s="93"/>
      <c r="D12399" s="93"/>
      <c r="F12399" s="93"/>
      <c r="H12399" s="93"/>
      <c r="J12399" s="93"/>
      <c r="L12399" s="93"/>
      <c r="N12399" s="93"/>
      <c r="P12399" s="93"/>
    </row>
    <row r="12400" spans="2:16">
      <c r="B12400" s="93"/>
      <c r="C12400" s="93"/>
      <c r="D12400" s="93"/>
      <c r="F12400" s="93"/>
      <c r="H12400" s="93"/>
      <c r="J12400" s="93"/>
      <c r="L12400" s="93"/>
      <c r="N12400" s="93"/>
      <c r="P12400" s="93"/>
    </row>
    <row r="12401" spans="2:16">
      <c r="B12401" s="93"/>
      <c r="C12401" s="93"/>
      <c r="D12401" s="93"/>
      <c r="F12401" s="93"/>
      <c r="H12401" s="93"/>
      <c r="J12401" s="93"/>
      <c r="L12401" s="93"/>
      <c r="N12401" s="93"/>
      <c r="P12401" s="93"/>
    </row>
    <row r="12402" spans="2:16">
      <c r="B12402" s="93"/>
      <c r="C12402" s="93"/>
      <c r="D12402" s="93"/>
      <c r="F12402" s="93"/>
      <c r="H12402" s="93"/>
      <c r="J12402" s="93"/>
      <c r="L12402" s="93"/>
      <c r="N12402" s="93"/>
      <c r="P12402" s="93"/>
    </row>
    <row r="12403" spans="2:16">
      <c r="B12403" s="93"/>
      <c r="C12403" s="93"/>
      <c r="D12403" s="93"/>
      <c r="F12403" s="93"/>
      <c r="H12403" s="93"/>
      <c r="J12403" s="93"/>
      <c r="L12403" s="93"/>
      <c r="N12403" s="93"/>
      <c r="P12403" s="93"/>
    </row>
    <row r="12404" spans="2:16">
      <c r="B12404" s="93"/>
      <c r="C12404" s="93"/>
      <c r="D12404" s="93"/>
      <c r="F12404" s="93"/>
      <c r="H12404" s="93"/>
      <c r="J12404" s="93"/>
      <c r="L12404" s="93"/>
      <c r="N12404" s="93"/>
      <c r="P12404" s="93"/>
    </row>
    <row r="12405" spans="2:16">
      <c r="B12405" s="93"/>
      <c r="C12405" s="93"/>
      <c r="D12405" s="93"/>
      <c r="F12405" s="93"/>
      <c r="H12405" s="93"/>
      <c r="J12405" s="93"/>
      <c r="L12405" s="93"/>
      <c r="N12405" s="93"/>
      <c r="P12405" s="93"/>
    </row>
    <row r="12406" spans="2:16">
      <c r="B12406" s="93"/>
      <c r="C12406" s="93"/>
      <c r="D12406" s="93"/>
      <c r="F12406" s="93"/>
      <c r="H12406" s="93"/>
      <c r="J12406" s="93"/>
      <c r="L12406" s="93"/>
      <c r="N12406" s="93"/>
      <c r="P12406" s="93"/>
    </row>
    <row r="12407" spans="2:16">
      <c r="B12407" s="93"/>
      <c r="C12407" s="93"/>
      <c r="D12407" s="93"/>
      <c r="F12407" s="93"/>
      <c r="H12407" s="93"/>
      <c r="J12407" s="93"/>
      <c r="L12407" s="93"/>
      <c r="N12407" s="93"/>
      <c r="P12407" s="93"/>
    </row>
    <row r="12408" spans="2:16">
      <c r="B12408" s="93"/>
      <c r="C12408" s="93"/>
      <c r="D12408" s="93"/>
      <c r="F12408" s="93"/>
      <c r="H12408" s="93"/>
      <c r="J12408" s="93"/>
      <c r="L12408" s="93"/>
      <c r="N12408" s="93"/>
      <c r="P12408" s="93"/>
    </row>
    <row r="12409" spans="2:16">
      <c r="B12409" s="93"/>
      <c r="C12409" s="93"/>
      <c r="D12409" s="93"/>
      <c r="F12409" s="93"/>
      <c r="H12409" s="93"/>
      <c r="J12409" s="93"/>
      <c r="L12409" s="93"/>
      <c r="N12409" s="93"/>
      <c r="P12409" s="93"/>
    </row>
    <row r="12410" spans="2:16">
      <c r="B12410" s="93"/>
      <c r="C12410" s="93"/>
      <c r="D12410" s="93"/>
      <c r="F12410" s="93"/>
      <c r="H12410" s="93"/>
      <c r="J12410" s="93"/>
      <c r="L12410" s="93"/>
      <c r="N12410" s="93"/>
      <c r="P12410" s="93"/>
    </row>
    <row r="12411" spans="2:16">
      <c r="B12411" s="93"/>
      <c r="C12411" s="93"/>
      <c r="D12411" s="93"/>
      <c r="F12411" s="93"/>
      <c r="H12411" s="93"/>
      <c r="J12411" s="93"/>
      <c r="L12411" s="93"/>
      <c r="N12411" s="93"/>
      <c r="P12411" s="93"/>
    </row>
    <row r="12412" spans="2:16">
      <c r="B12412" s="93"/>
      <c r="C12412" s="93"/>
      <c r="D12412" s="93"/>
      <c r="F12412" s="93"/>
      <c r="H12412" s="93"/>
      <c r="J12412" s="93"/>
      <c r="L12412" s="93"/>
      <c r="N12412" s="93"/>
      <c r="P12412" s="93"/>
    </row>
    <row r="12413" spans="2:16">
      <c r="B12413" s="93"/>
      <c r="C12413" s="93"/>
      <c r="D12413" s="93"/>
      <c r="F12413" s="93"/>
      <c r="H12413" s="93"/>
      <c r="J12413" s="93"/>
      <c r="L12413" s="93"/>
      <c r="N12413" s="93"/>
      <c r="P12413" s="93"/>
    </row>
    <row r="12414" spans="2:16">
      <c r="B12414" s="93"/>
      <c r="C12414" s="93"/>
      <c r="D12414" s="93"/>
      <c r="F12414" s="93"/>
      <c r="H12414" s="93"/>
      <c r="J12414" s="93"/>
      <c r="L12414" s="93"/>
      <c r="N12414" s="93"/>
      <c r="P12414" s="93"/>
    </row>
    <row r="12415" spans="2:16">
      <c r="B12415" s="93"/>
      <c r="C12415" s="93"/>
      <c r="D12415" s="93"/>
      <c r="F12415" s="93"/>
      <c r="H12415" s="93"/>
      <c r="J12415" s="93"/>
      <c r="L12415" s="93"/>
      <c r="N12415" s="93"/>
      <c r="P12415" s="93"/>
    </row>
    <row r="12416" spans="2:16">
      <c r="B12416" s="93"/>
      <c r="C12416" s="93"/>
      <c r="D12416" s="93"/>
      <c r="F12416" s="93"/>
      <c r="H12416" s="93"/>
      <c r="J12416" s="93"/>
      <c r="L12416" s="93"/>
      <c r="N12416" s="93"/>
      <c r="P12416" s="93"/>
    </row>
    <row r="12417" spans="2:16">
      <c r="B12417" s="93"/>
      <c r="C12417" s="93"/>
      <c r="D12417" s="93"/>
      <c r="F12417" s="93"/>
      <c r="H12417" s="93"/>
      <c r="J12417" s="93"/>
      <c r="L12417" s="93"/>
      <c r="N12417" s="93"/>
      <c r="P12417" s="93"/>
    </row>
    <row r="12418" spans="2:16">
      <c r="B12418" s="93"/>
      <c r="C12418" s="93"/>
      <c r="D12418" s="93"/>
      <c r="F12418" s="93"/>
      <c r="H12418" s="93"/>
      <c r="J12418" s="93"/>
      <c r="L12418" s="93"/>
      <c r="N12418" s="93"/>
      <c r="P12418" s="93"/>
    </row>
    <row r="12419" spans="2:16">
      <c r="B12419" s="93"/>
      <c r="C12419" s="93"/>
      <c r="D12419" s="93"/>
      <c r="F12419" s="93"/>
      <c r="H12419" s="93"/>
      <c r="J12419" s="93"/>
      <c r="L12419" s="93"/>
      <c r="N12419" s="93"/>
      <c r="P12419" s="93"/>
    </row>
    <row r="12420" spans="2:16">
      <c r="B12420" s="93"/>
      <c r="C12420" s="93"/>
      <c r="D12420" s="93"/>
      <c r="F12420" s="93"/>
      <c r="H12420" s="93"/>
      <c r="J12420" s="93"/>
      <c r="L12420" s="93"/>
      <c r="N12420" s="93"/>
      <c r="P12420" s="93"/>
    </row>
    <row r="12421" spans="2:16">
      <c r="B12421" s="93"/>
      <c r="C12421" s="93"/>
      <c r="D12421" s="93"/>
      <c r="F12421" s="93"/>
      <c r="H12421" s="93"/>
      <c r="J12421" s="93"/>
      <c r="L12421" s="93"/>
      <c r="N12421" s="93"/>
      <c r="P12421" s="93"/>
    </row>
    <row r="12422" spans="2:16">
      <c r="B12422" s="93"/>
      <c r="C12422" s="93"/>
      <c r="D12422" s="93"/>
      <c r="F12422" s="93"/>
      <c r="H12422" s="93"/>
      <c r="J12422" s="93"/>
      <c r="L12422" s="93"/>
      <c r="N12422" s="93"/>
      <c r="P12422" s="93"/>
    </row>
    <row r="12423" spans="2:16">
      <c r="B12423" s="93"/>
      <c r="C12423" s="93"/>
      <c r="D12423" s="93"/>
      <c r="F12423" s="93"/>
      <c r="H12423" s="93"/>
      <c r="J12423" s="93"/>
      <c r="L12423" s="93"/>
      <c r="N12423" s="93"/>
      <c r="P12423" s="93"/>
    </row>
    <row r="12424" spans="2:16">
      <c r="B12424" s="93"/>
      <c r="C12424" s="93"/>
      <c r="D12424" s="93"/>
      <c r="F12424" s="93"/>
      <c r="H12424" s="93"/>
      <c r="J12424" s="93"/>
      <c r="L12424" s="93"/>
      <c r="N12424" s="93"/>
      <c r="P12424" s="93"/>
    </row>
    <row r="12425" spans="2:16">
      <c r="B12425" s="93"/>
      <c r="C12425" s="93"/>
      <c r="D12425" s="93"/>
      <c r="F12425" s="93"/>
      <c r="H12425" s="93"/>
      <c r="J12425" s="93"/>
      <c r="L12425" s="93"/>
      <c r="N12425" s="93"/>
      <c r="P12425" s="93"/>
    </row>
    <row r="12426" spans="2:16">
      <c r="B12426" s="93"/>
      <c r="C12426" s="93"/>
      <c r="D12426" s="93"/>
      <c r="F12426" s="93"/>
      <c r="H12426" s="93"/>
      <c r="J12426" s="93"/>
      <c r="L12426" s="93"/>
      <c r="N12426" s="93"/>
      <c r="P12426" s="93"/>
    </row>
    <row r="12427" spans="2:16">
      <c r="B12427" s="93"/>
      <c r="C12427" s="93"/>
      <c r="D12427" s="93"/>
      <c r="F12427" s="93"/>
      <c r="H12427" s="93"/>
      <c r="J12427" s="93"/>
      <c r="L12427" s="93"/>
      <c r="N12427" s="93"/>
      <c r="P12427" s="93"/>
    </row>
    <row r="12428" spans="2:16">
      <c r="B12428" s="93"/>
      <c r="C12428" s="93"/>
      <c r="D12428" s="93"/>
      <c r="F12428" s="93"/>
      <c r="H12428" s="93"/>
      <c r="J12428" s="93"/>
      <c r="L12428" s="93"/>
      <c r="N12428" s="93"/>
      <c r="P12428" s="93"/>
    </row>
    <row r="12429" spans="2:16">
      <c r="B12429" s="93"/>
      <c r="C12429" s="93"/>
      <c r="D12429" s="93"/>
      <c r="F12429" s="93"/>
      <c r="H12429" s="93"/>
      <c r="J12429" s="93"/>
      <c r="L12429" s="93"/>
      <c r="N12429" s="93"/>
      <c r="P12429" s="93"/>
    </row>
    <row r="12430" spans="2:16">
      <c r="B12430" s="93"/>
      <c r="C12430" s="93"/>
      <c r="D12430" s="93"/>
      <c r="F12430" s="93"/>
      <c r="H12430" s="93"/>
      <c r="J12430" s="93"/>
      <c r="L12430" s="93"/>
      <c r="N12430" s="93"/>
      <c r="P12430" s="93"/>
    </row>
    <row r="12431" spans="2:16">
      <c r="B12431" s="93"/>
      <c r="C12431" s="93"/>
      <c r="D12431" s="93"/>
      <c r="F12431" s="93"/>
      <c r="H12431" s="93"/>
      <c r="J12431" s="93"/>
      <c r="L12431" s="93"/>
      <c r="N12431" s="93"/>
      <c r="P12431" s="93"/>
    </row>
    <row r="12432" spans="2:16">
      <c r="B12432" s="93"/>
      <c r="C12432" s="93"/>
      <c r="D12432" s="93"/>
      <c r="F12432" s="93"/>
      <c r="H12432" s="93"/>
      <c r="J12432" s="93"/>
      <c r="L12432" s="93"/>
      <c r="N12432" s="93"/>
      <c r="P12432" s="93"/>
    </row>
    <row r="12433" spans="2:16">
      <c r="B12433" s="93"/>
      <c r="C12433" s="93"/>
      <c r="D12433" s="93"/>
      <c r="F12433" s="93"/>
      <c r="H12433" s="93"/>
      <c r="J12433" s="93"/>
      <c r="L12433" s="93"/>
      <c r="N12433" s="93"/>
      <c r="P12433" s="93"/>
    </row>
    <row r="12434" spans="2:16">
      <c r="B12434" s="93"/>
      <c r="C12434" s="93"/>
      <c r="D12434" s="93"/>
      <c r="F12434" s="93"/>
      <c r="H12434" s="93"/>
      <c r="J12434" s="93"/>
      <c r="L12434" s="93"/>
      <c r="N12434" s="93"/>
      <c r="P12434" s="93"/>
    </row>
    <row r="12435" spans="2:16">
      <c r="B12435" s="93"/>
      <c r="C12435" s="93"/>
      <c r="D12435" s="93"/>
      <c r="F12435" s="93"/>
      <c r="H12435" s="93"/>
      <c r="J12435" s="93"/>
      <c r="L12435" s="93"/>
      <c r="N12435" s="93"/>
      <c r="P12435" s="93"/>
    </row>
    <row r="12436" spans="2:16">
      <c r="B12436" s="93"/>
      <c r="C12436" s="93"/>
      <c r="D12436" s="93"/>
      <c r="F12436" s="93"/>
      <c r="H12436" s="93"/>
      <c r="J12436" s="93"/>
      <c r="L12436" s="93"/>
      <c r="N12436" s="93"/>
      <c r="P12436" s="93"/>
    </row>
    <row r="12437" spans="2:16">
      <c r="B12437" s="93"/>
      <c r="C12437" s="93"/>
      <c r="D12437" s="93"/>
      <c r="F12437" s="93"/>
      <c r="H12437" s="93"/>
      <c r="J12437" s="93"/>
      <c r="L12437" s="93"/>
      <c r="N12437" s="93"/>
      <c r="P12437" s="93"/>
    </row>
    <row r="12438" spans="2:16">
      <c r="B12438" s="93"/>
      <c r="C12438" s="93"/>
      <c r="D12438" s="93"/>
      <c r="F12438" s="93"/>
      <c r="H12438" s="93"/>
      <c r="J12438" s="93"/>
      <c r="L12438" s="93"/>
      <c r="N12438" s="93"/>
      <c r="P12438" s="93"/>
    </row>
    <row r="12439" spans="2:16">
      <c r="B12439" s="93"/>
      <c r="C12439" s="93"/>
      <c r="D12439" s="93"/>
      <c r="F12439" s="93"/>
      <c r="H12439" s="93"/>
      <c r="J12439" s="93"/>
      <c r="L12439" s="93"/>
      <c r="N12439" s="93"/>
      <c r="P12439" s="93"/>
    </row>
    <row r="12440" spans="2:16">
      <c r="B12440" s="93"/>
      <c r="C12440" s="93"/>
      <c r="D12440" s="93"/>
      <c r="F12440" s="93"/>
      <c r="H12440" s="93"/>
      <c r="J12440" s="93"/>
      <c r="L12440" s="93"/>
      <c r="N12440" s="93"/>
      <c r="P12440" s="93"/>
    </row>
    <row r="12441" spans="2:16">
      <c r="B12441" s="93"/>
      <c r="C12441" s="93"/>
      <c r="D12441" s="93"/>
      <c r="F12441" s="93"/>
      <c r="H12441" s="93"/>
      <c r="J12441" s="93"/>
      <c r="L12441" s="93"/>
      <c r="N12441" s="93"/>
      <c r="P12441" s="93"/>
    </row>
    <row r="12442" spans="2:16">
      <c r="B12442" s="93"/>
      <c r="C12442" s="93"/>
      <c r="D12442" s="93"/>
      <c r="F12442" s="93"/>
      <c r="H12442" s="93"/>
      <c r="J12442" s="93"/>
      <c r="L12442" s="93"/>
      <c r="N12442" s="93"/>
      <c r="P12442" s="93"/>
    </row>
    <row r="12443" spans="2:16">
      <c r="B12443" s="93"/>
      <c r="C12443" s="93"/>
      <c r="D12443" s="93"/>
      <c r="F12443" s="93"/>
      <c r="H12443" s="93"/>
      <c r="J12443" s="93"/>
      <c r="L12443" s="93"/>
      <c r="N12443" s="93"/>
      <c r="P12443" s="93"/>
    </row>
    <row r="12444" spans="2:16">
      <c r="B12444" s="93"/>
      <c r="C12444" s="93"/>
      <c r="D12444" s="93"/>
      <c r="F12444" s="93"/>
      <c r="H12444" s="93"/>
      <c r="J12444" s="93"/>
      <c r="L12444" s="93"/>
      <c r="N12444" s="93"/>
      <c r="P12444" s="93"/>
    </row>
    <row r="12445" spans="2:16">
      <c r="B12445" s="93"/>
      <c r="C12445" s="93"/>
      <c r="D12445" s="93"/>
      <c r="F12445" s="93"/>
      <c r="H12445" s="93"/>
      <c r="J12445" s="93"/>
      <c r="L12445" s="93"/>
      <c r="N12445" s="93"/>
      <c r="P12445" s="93"/>
    </row>
    <row r="12446" spans="2:16">
      <c r="B12446" s="93"/>
      <c r="C12446" s="93"/>
      <c r="D12446" s="93"/>
      <c r="F12446" s="93"/>
      <c r="H12446" s="93"/>
      <c r="J12446" s="93"/>
      <c r="L12446" s="93"/>
      <c r="N12446" s="93"/>
      <c r="P12446" s="93"/>
    </row>
    <row r="12447" spans="2:16">
      <c r="B12447" s="93"/>
      <c r="C12447" s="93"/>
      <c r="D12447" s="93"/>
      <c r="F12447" s="93"/>
      <c r="H12447" s="93"/>
      <c r="J12447" s="93"/>
      <c r="L12447" s="93"/>
      <c r="N12447" s="93"/>
      <c r="P12447" s="93"/>
    </row>
    <row r="12448" spans="2:16">
      <c r="B12448" s="93"/>
      <c r="C12448" s="93"/>
      <c r="D12448" s="93"/>
      <c r="F12448" s="93"/>
      <c r="H12448" s="93"/>
      <c r="J12448" s="93"/>
      <c r="L12448" s="93"/>
      <c r="N12448" s="93"/>
      <c r="P12448" s="93"/>
    </row>
    <row r="12449" spans="2:16">
      <c r="B12449" s="93"/>
      <c r="C12449" s="93"/>
      <c r="D12449" s="93"/>
      <c r="F12449" s="93"/>
      <c r="H12449" s="93"/>
      <c r="J12449" s="93"/>
      <c r="L12449" s="93"/>
      <c r="N12449" s="93"/>
      <c r="P12449" s="93"/>
    </row>
    <row r="12450" spans="2:16">
      <c r="B12450" s="93"/>
      <c r="C12450" s="93"/>
      <c r="D12450" s="93"/>
      <c r="F12450" s="93"/>
      <c r="H12450" s="93"/>
      <c r="J12450" s="93"/>
      <c r="L12450" s="93"/>
      <c r="N12450" s="93"/>
      <c r="P12450" s="93"/>
    </row>
    <row r="12451" spans="2:16">
      <c r="B12451" s="93"/>
      <c r="C12451" s="93"/>
      <c r="D12451" s="93"/>
      <c r="F12451" s="93"/>
      <c r="H12451" s="93"/>
      <c r="J12451" s="93"/>
      <c r="L12451" s="93"/>
      <c r="N12451" s="93"/>
      <c r="P12451" s="93"/>
    </row>
    <row r="12452" spans="2:16">
      <c r="B12452" s="93"/>
      <c r="C12452" s="93"/>
      <c r="D12452" s="93"/>
      <c r="F12452" s="93"/>
      <c r="H12452" s="93"/>
      <c r="J12452" s="93"/>
      <c r="L12452" s="93"/>
      <c r="N12452" s="93"/>
      <c r="P12452" s="93"/>
    </row>
    <row r="12453" spans="2:16">
      <c r="B12453" s="93"/>
      <c r="C12453" s="93"/>
      <c r="D12453" s="93"/>
      <c r="F12453" s="93"/>
      <c r="H12453" s="93"/>
      <c r="J12453" s="93"/>
      <c r="L12453" s="93"/>
      <c r="N12453" s="93"/>
      <c r="P12453" s="93"/>
    </row>
    <row r="12454" spans="2:16">
      <c r="B12454" s="93"/>
      <c r="C12454" s="93"/>
      <c r="D12454" s="93"/>
      <c r="F12454" s="93"/>
      <c r="H12454" s="93"/>
      <c r="J12454" s="93"/>
      <c r="L12454" s="93"/>
      <c r="N12454" s="93"/>
      <c r="P12454" s="93"/>
    </row>
    <row r="12455" spans="2:16">
      <c r="B12455" s="93"/>
      <c r="C12455" s="93"/>
      <c r="D12455" s="93"/>
      <c r="F12455" s="93"/>
      <c r="H12455" s="93"/>
      <c r="J12455" s="93"/>
      <c r="L12455" s="93"/>
      <c r="N12455" s="93"/>
      <c r="P12455" s="93"/>
    </row>
    <row r="12456" spans="2:16">
      <c r="B12456" s="93"/>
      <c r="C12456" s="93"/>
      <c r="D12456" s="93"/>
      <c r="F12456" s="93"/>
      <c r="H12456" s="93"/>
      <c r="J12456" s="93"/>
      <c r="L12456" s="93"/>
      <c r="N12456" s="93"/>
      <c r="P12456" s="93"/>
    </row>
    <row r="12457" spans="2:16">
      <c r="B12457" s="93"/>
      <c r="C12457" s="93"/>
      <c r="D12457" s="93"/>
      <c r="F12457" s="93"/>
      <c r="H12457" s="93"/>
      <c r="J12457" s="93"/>
      <c r="L12457" s="93"/>
      <c r="N12457" s="93"/>
      <c r="P12457" s="93"/>
    </row>
    <row r="12458" spans="2:16">
      <c r="B12458" s="93"/>
      <c r="C12458" s="93"/>
      <c r="D12458" s="93"/>
      <c r="F12458" s="93"/>
      <c r="H12458" s="93"/>
      <c r="J12458" s="93"/>
      <c r="L12458" s="93"/>
      <c r="N12458" s="93"/>
      <c r="P12458" s="93"/>
    </row>
    <row r="12459" spans="2:16">
      <c r="B12459" s="93"/>
      <c r="C12459" s="93"/>
      <c r="D12459" s="93"/>
      <c r="F12459" s="93"/>
      <c r="H12459" s="93"/>
      <c r="J12459" s="93"/>
      <c r="L12459" s="93"/>
      <c r="N12459" s="93"/>
      <c r="P12459" s="93"/>
    </row>
    <row r="12460" spans="2:16">
      <c r="B12460" s="93"/>
      <c r="C12460" s="93"/>
      <c r="D12460" s="93"/>
      <c r="F12460" s="93"/>
      <c r="H12460" s="93"/>
      <c r="J12460" s="93"/>
      <c r="L12460" s="93"/>
      <c r="N12460" s="93"/>
      <c r="P12460" s="93"/>
    </row>
    <row r="12461" spans="2:16">
      <c r="B12461" s="93"/>
      <c r="C12461" s="93"/>
      <c r="D12461" s="93"/>
      <c r="F12461" s="93"/>
      <c r="H12461" s="93"/>
      <c r="J12461" s="93"/>
      <c r="L12461" s="93"/>
      <c r="N12461" s="93"/>
      <c r="P12461" s="93"/>
    </row>
    <row r="12462" spans="2:16">
      <c r="B12462" s="93"/>
      <c r="C12462" s="93"/>
      <c r="D12462" s="93"/>
      <c r="F12462" s="93"/>
      <c r="H12462" s="93"/>
      <c r="J12462" s="93"/>
      <c r="L12462" s="93"/>
      <c r="N12462" s="93"/>
      <c r="P12462" s="93"/>
    </row>
    <row r="12463" spans="2:16">
      <c r="B12463" s="93"/>
      <c r="C12463" s="93"/>
      <c r="D12463" s="93"/>
      <c r="F12463" s="93"/>
      <c r="H12463" s="93"/>
      <c r="J12463" s="93"/>
      <c r="L12463" s="93"/>
      <c r="N12463" s="93"/>
      <c r="P12463" s="93"/>
    </row>
    <row r="12464" spans="2:16">
      <c r="B12464" s="93"/>
      <c r="C12464" s="93"/>
      <c r="D12464" s="93"/>
      <c r="F12464" s="93"/>
      <c r="H12464" s="93"/>
      <c r="J12464" s="93"/>
      <c r="L12464" s="93"/>
      <c r="N12464" s="93"/>
      <c r="P12464" s="93"/>
    </row>
    <row r="12465" spans="2:16">
      <c r="B12465" s="93"/>
      <c r="C12465" s="93"/>
      <c r="D12465" s="93"/>
      <c r="F12465" s="93"/>
      <c r="H12465" s="93"/>
      <c r="J12465" s="93"/>
      <c r="L12465" s="93"/>
      <c r="N12465" s="93"/>
      <c r="P12465" s="93"/>
    </row>
    <row r="12466" spans="2:16">
      <c r="B12466" s="93"/>
      <c r="C12466" s="93"/>
      <c r="D12466" s="93"/>
      <c r="F12466" s="93"/>
      <c r="H12466" s="93"/>
      <c r="J12466" s="93"/>
      <c r="L12466" s="93"/>
      <c r="N12466" s="93"/>
      <c r="P12466" s="93"/>
    </row>
    <row r="12467" spans="2:16">
      <c r="B12467" s="93"/>
      <c r="C12467" s="93"/>
      <c r="D12467" s="93"/>
      <c r="F12467" s="93"/>
      <c r="H12467" s="93"/>
      <c r="J12467" s="93"/>
      <c r="L12467" s="93"/>
      <c r="N12467" s="93"/>
      <c r="P12467" s="93"/>
    </row>
    <row r="12468" spans="2:16">
      <c r="B12468" s="93"/>
      <c r="C12468" s="93"/>
      <c r="D12468" s="93"/>
      <c r="F12468" s="93"/>
      <c r="H12468" s="93"/>
      <c r="J12468" s="93"/>
      <c r="L12468" s="93"/>
      <c r="N12468" s="93"/>
      <c r="P12468" s="93"/>
    </row>
    <row r="12469" spans="2:16">
      <c r="B12469" s="93"/>
      <c r="C12469" s="93"/>
      <c r="D12469" s="93"/>
      <c r="F12469" s="93"/>
      <c r="H12469" s="93"/>
      <c r="J12469" s="93"/>
      <c r="L12469" s="93"/>
      <c r="N12469" s="93"/>
      <c r="P12469" s="93"/>
    </row>
    <row r="12470" spans="2:16">
      <c r="B12470" s="93"/>
      <c r="C12470" s="93"/>
      <c r="D12470" s="93"/>
      <c r="F12470" s="93"/>
      <c r="H12470" s="93"/>
      <c r="J12470" s="93"/>
      <c r="L12470" s="93"/>
      <c r="N12470" s="93"/>
      <c r="P12470" s="93"/>
    </row>
    <row r="12471" spans="2:16">
      <c r="B12471" s="93"/>
      <c r="C12471" s="93"/>
      <c r="D12471" s="93"/>
      <c r="F12471" s="93"/>
      <c r="H12471" s="93"/>
      <c r="J12471" s="93"/>
      <c r="L12471" s="93"/>
      <c r="N12471" s="93"/>
      <c r="P12471" s="93"/>
    </row>
    <row r="12472" spans="2:16">
      <c r="B12472" s="93"/>
      <c r="C12472" s="93"/>
      <c r="D12472" s="93"/>
      <c r="F12472" s="93"/>
      <c r="H12472" s="93"/>
      <c r="J12472" s="93"/>
      <c r="L12472" s="93"/>
      <c r="N12472" s="93"/>
      <c r="P12472" s="93"/>
    </row>
    <row r="12473" spans="2:16">
      <c r="B12473" s="93"/>
      <c r="C12473" s="93"/>
      <c r="D12473" s="93"/>
      <c r="F12473" s="93"/>
      <c r="H12473" s="93"/>
      <c r="J12473" s="93"/>
      <c r="L12473" s="93"/>
      <c r="N12473" s="93"/>
      <c r="P12473" s="93"/>
    </row>
    <row r="12474" spans="2:16">
      <c r="B12474" s="93"/>
      <c r="C12474" s="93"/>
      <c r="D12474" s="93"/>
      <c r="F12474" s="93"/>
      <c r="H12474" s="93"/>
      <c r="J12474" s="93"/>
      <c r="L12474" s="93"/>
      <c r="N12474" s="93"/>
      <c r="P12474" s="93"/>
    </row>
    <row r="12475" spans="2:16">
      <c r="B12475" s="93"/>
      <c r="C12475" s="93"/>
      <c r="D12475" s="93"/>
      <c r="F12475" s="93"/>
      <c r="H12475" s="93"/>
      <c r="J12475" s="93"/>
      <c r="L12475" s="93"/>
      <c r="N12475" s="93"/>
      <c r="P12475" s="93"/>
    </row>
    <row r="12476" spans="2:16">
      <c r="B12476" s="93"/>
      <c r="C12476" s="93"/>
      <c r="D12476" s="93"/>
      <c r="F12476" s="93"/>
      <c r="H12476" s="93"/>
      <c r="J12476" s="93"/>
      <c r="L12476" s="93"/>
      <c r="N12476" s="93"/>
      <c r="P12476" s="93"/>
    </row>
    <row r="12477" spans="2:16">
      <c r="B12477" s="93"/>
      <c r="C12477" s="93"/>
      <c r="D12477" s="93"/>
      <c r="F12477" s="93"/>
      <c r="H12477" s="93"/>
      <c r="J12477" s="93"/>
      <c r="L12477" s="93"/>
      <c r="N12477" s="93"/>
      <c r="P12477" s="93"/>
    </row>
    <row r="12478" spans="2:16">
      <c r="B12478" s="93"/>
      <c r="C12478" s="93"/>
      <c r="D12478" s="93"/>
      <c r="F12478" s="93"/>
      <c r="H12478" s="93"/>
      <c r="J12478" s="93"/>
      <c r="L12478" s="93"/>
      <c r="N12478" s="93"/>
      <c r="P12478" s="93"/>
    </row>
    <row r="12479" spans="2:16">
      <c r="B12479" s="93"/>
      <c r="C12479" s="93"/>
      <c r="D12479" s="93"/>
      <c r="F12479" s="93"/>
      <c r="H12479" s="93"/>
      <c r="J12479" s="93"/>
      <c r="L12479" s="93"/>
      <c r="N12479" s="93"/>
      <c r="P12479" s="93"/>
    </row>
    <row r="12480" spans="2:16">
      <c r="B12480" s="93"/>
      <c r="C12480" s="93"/>
      <c r="D12480" s="93"/>
      <c r="F12480" s="93"/>
      <c r="H12480" s="93"/>
      <c r="J12480" s="93"/>
      <c r="L12480" s="93"/>
      <c r="N12480" s="93"/>
      <c r="P12480" s="93"/>
    </row>
    <row r="12481" spans="2:16">
      <c r="B12481" s="93"/>
      <c r="C12481" s="93"/>
      <c r="D12481" s="93"/>
      <c r="F12481" s="93"/>
      <c r="H12481" s="93"/>
      <c r="J12481" s="93"/>
      <c r="L12481" s="93"/>
      <c r="N12481" s="93"/>
      <c r="P12481" s="93"/>
    </row>
    <row r="12482" spans="2:16">
      <c r="B12482" s="93"/>
      <c r="C12482" s="93"/>
      <c r="D12482" s="93"/>
      <c r="F12482" s="93"/>
      <c r="H12482" s="93"/>
      <c r="J12482" s="93"/>
      <c r="L12482" s="93"/>
      <c r="N12482" s="93"/>
      <c r="P12482" s="93"/>
    </row>
    <row r="12483" spans="2:16">
      <c r="B12483" s="93"/>
      <c r="C12483" s="93"/>
      <c r="D12483" s="93"/>
      <c r="F12483" s="93"/>
      <c r="H12483" s="93"/>
      <c r="J12483" s="93"/>
      <c r="L12483" s="93"/>
      <c r="N12483" s="93"/>
      <c r="P12483" s="93"/>
    </row>
    <row r="12484" spans="2:16">
      <c r="B12484" s="93"/>
      <c r="C12484" s="93"/>
      <c r="D12484" s="93"/>
      <c r="F12484" s="93"/>
      <c r="H12484" s="93"/>
      <c r="J12484" s="93"/>
      <c r="L12484" s="93"/>
      <c r="N12484" s="93"/>
      <c r="P12484" s="93"/>
    </row>
    <row r="12485" spans="2:16">
      <c r="B12485" s="93"/>
      <c r="C12485" s="93"/>
      <c r="D12485" s="93"/>
      <c r="F12485" s="93"/>
      <c r="H12485" s="93"/>
      <c r="J12485" s="93"/>
      <c r="L12485" s="93"/>
      <c r="N12485" s="93"/>
      <c r="P12485" s="93"/>
    </row>
    <row r="12486" spans="2:16">
      <c r="B12486" s="93"/>
      <c r="C12486" s="93"/>
      <c r="D12486" s="93"/>
      <c r="F12486" s="93"/>
      <c r="H12486" s="93"/>
      <c r="J12486" s="93"/>
      <c r="L12486" s="93"/>
      <c r="N12486" s="93"/>
      <c r="P12486" s="93"/>
    </row>
    <row r="12487" spans="2:16">
      <c r="B12487" s="93"/>
      <c r="C12487" s="93"/>
      <c r="D12487" s="93"/>
      <c r="F12487" s="93"/>
      <c r="H12487" s="93"/>
      <c r="J12487" s="93"/>
      <c r="L12487" s="93"/>
      <c r="N12487" s="93"/>
      <c r="P12487" s="93"/>
    </row>
    <row r="12488" spans="2:16">
      <c r="B12488" s="93"/>
      <c r="C12488" s="93"/>
      <c r="D12488" s="93"/>
      <c r="F12488" s="93"/>
      <c r="H12488" s="93"/>
      <c r="J12488" s="93"/>
      <c r="L12488" s="93"/>
      <c r="N12488" s="93"/>
      <c r="P12488" s="93"/>
    </row>
    <row r="12489" spans="2:16">
      <c r="B12489" s="93"/>
      <c r="C12489" s="93"/>
      <c r="D12489" s="93"/>
      <c r="F12489" s="93"/>
      <c r="H12489" s="93"/>
      <c r="J12489" s="93"/>
      <c r="L12489" s="93"/>
      <c r="N12489" s="93"/>
      <c r="P12489" s="93"/>
    </row>
    <row r="12490" spans="2:16">
      <c r="B12490" s="93"/>
      <c r="C12490" s="93"/>
      <c r="D12490" s="93"/>
      <c r="F12490" s="93"/>
      <c r="H12490" s="93"/>
      <c r="J12490" s="93"/>
      <c r="L12490" s="93"/>
      <c r="N12490" s="93"/>
      <c r="P12490" s="93"/>
    </row>
    <row r="12491" spans="2:16">
      <c r="B12491" s="93"/>
      <c r="C12491" s="93"/>
      <c r="D12491" s="93"/>
      <c r="F12491" s="93"/>
      <c r="H12491" s="93"/>
      <c r="J12491" s="93"/>
      <c r="L12491" s="93"/>
      <c r="N12491" s="93"/>
      <c r="P12491" s="93"/>
    </row>
    <row r="12492" spans="2:16">
      <c r="B12492" s="93"/>
      <c r="C12492" s="93"/>
      <c r="D12492" s="93"/>
      <c r="F12492" s="93"/>
      <c r="H12492" s="93"/>
      <c r="J12492" s="93"/>
      <c r="L12492" s="93"/>
      <c r="N12492" s="93"/>
      <c r="P12492" s="93"/>
    </row>
    <row r="12493" spans="2:16">
      <c r="B12493" s="93"/>
      <c r="C12493" s="93"/>
      <c r="D12493" s="93"/>
      <c r="F12493" s="93"/>
      <c r="H12493" s="93"/>
      <c r="J12493" s="93"/>
      <c r="L12493" s="93"/>
      <c r="N12493" s="93"/>
      <c r="P12493" s="93"/>
    </row>
    <row r="12494" spans="2:16">
      <c r="B12494" s="93"/>
      <c r="C12494" s="93"/>
      <c r="D12494" s="93"/>
      <c r="F12494" s="93"/>
      <c r="H12494" s="93"/>
      <c r="J12494" s="93"/>
      <c r="L12494" s="93"/>
      <c r="N12494" s="93"/>
      <c r="P12494" s="93"/>
    </row>
    <row r="12495" spans="2:16">
      <c r="B12495" s="93"/>
      <c r="C12495" s="93"/>
      <c r="D12495" s="93"/>
      <c r="F12495" s="93"/>
      <c r="H12495" s="93"/>
      <c r="J12495" s="93"/>
      <c r="L12495" s="93"/>
      <c r="N12495" s="93"/>
      <c r="P12495" s="93"/>
    </row>
    <row r="12496" spans="2:16">
      <c r="B12496" s="93"/>
      <c r="C12496" s="93"/>
      <c r="D12496" s="93"/>
      <c r="F12496" s="93"/>
      <c r="H12496" s="93"/>
      <c r="J12496" s="93"/>
      <c r="L12496" s="93"/>
      <c r="N12496" s="93"/>
      <c r="P12496" s="93"/>
    </row>
    <row r="12497" spans="2:16">
      <c r="B12497" s="93"/>
      <c r="C12497" s="93"/>
      <c r="D12497" s="93"/>
      <c r="F12497" s="93"/>
      <c r="H12497" s="93"/>
      <c r="J12497" s="93"/>
      <c r="L12497" s="93"/>
      <c r="N12497" s="93"/>
      <c r="P12497" s="93"/>
    </row>
    <row r="12498" spans="2:16">
      <c r="B12498" s="93"/>
      <c r="C12498" s="93"/>
      <c r="D12498" s="93"/>
      <c r="F12498" s="93"/>
      <c r="H12498" s="93"/>
      <c r="J12498" s="93"/>
      <c r="L12498" s="93"/>
      <c r="N12498" s="93"/>
      <c r="P12498" s="93"/>
    </row>
    <row r="12499" spans="2:16">
      <c r="B12499" s="93"/>
      <c r="C12499" s="93"/>
      <c r="D12499" s="93"/>
      <c r="F12499" s="93"/>
      <c r="H12499" s="93"/>
      <c r="J12499" s="93"/>
      <c r="L12499" s="93"/>
      <c r="N12499" s="93"/>
      <c r="P12499" s="93"/>
    </row>
    <row r="12500" spans="2:16">
      <c r="B12500" s="93"/>
      <c r="C12500" s="93"/>
      <c r="D12500" s="93"/>
      <c r="F12500" s="93"/>
      <c r="H12500" s="93"/>
      <c r="J12500" s="93"/>
      <c r="L12500" s="93"/>
      <c r="N12500" s="93"/>
      <c r="P12500" s="93"/>
    </row>
    <row r="12501" spans="2:16">
      <c r="B12501" s="93"/>
      <c r="C12501" s="93"/>
      <c r="D12501" s="93"/>
      <c r="F12501" s="93"/>
      <c r="H12501" s="93"/>
      <c r="J12501" s="93"/>
      <c r="L12501" s="93"/>
      <c r="N12501" s="93"/>
      <c r="P12501" s="93"/>
    </row>
    <row r="12502" spans="2:16">
      <c r="B12502" s="93"/>
      <c r="C12502" s="93"/>
      <c r="D12502" s="93"/>
      <c r="F12502" s="93"/>
      <c r="H12502" s="93"/>
      <c r="J12502" s="93"/>
      <c r="L12502" s="93"/>
      <c r="N12502" s="93"/>
      <c r="P12502" s="93"/>
    </row>
    <row r="12503" spans="2:16">
      <c r="B12503" s="93"/>
      <c r="C12503" s="93"/>
      <c r="D12503" s="93"/>
      <c r="F12503" s="93"/>
      <c r="H12503" s="93"/>
      <c r="J12503" s="93"/>
      <c r="L12503" s="93"/>
      <c r="N12503" s="93"/>
      <c r="P12503" s="93"/>
    </row>
    <row r="12504" spans="2:16">
      <c r="B12504" s="93"/>
      <c r="C12504" s="93"/>
      <c r="D12504" s="93"/>
      <c r="F12504" s="93"/>
      <c r="H12504" s="93"/>
      <c r="J12504" s="93"/>
      <c r="L12504" s="93"/>
      <c r="N12504" s="93"/>
      <c r="P12504" s="93"/>
    </row>
    <row r="12505" spans="2:16">
      <c r="B12505" s="93"/>
      <c r="C12505" s="93"/>
      <c r="D12505" s="93"/>
      <c r="F12505" s="93"/>
      <c r="H12505" s="93"/>
      <c r="J12505" s="93"/>
      <c r="L12505" s="93"/>
      <c r="N12505" s="93"/>
      <c r="P12505" s="93"/>
    </row>
    <row r="12506" spans="2:16">
      <c r="B12506" s="93"/>
      <c r="C12506" s="93"/>
      <c r="D12506" s="93"/>
      <c r="F12506" s="93"/>
      <c r="H12506" s="93"/>
      <c r="J12506" s="93"/>
      <c r="L12506" s="93"/>
      <c r="N12506" s="93"/>
      <c r="P12506" s="93"/>
    </row>
    <row r="12507" spans="2:16">
      <c r="B12507" s="93"/>
      <c r="C12507" s="93"/>
      <c r="D12507" s="93"/>
      <c r="F12507" s="93"/>
      <c r="H12507" s="93"/>
      <c r="J12507" s="93"/>
      <c r="L12507" s="93"/>
      <c r="N12507" s="93"/>
      <c r="P12507" s="93"/>
    </row>
    <row r="12508" spans="2:16">
      <c r="B12508" s="93"/>
      <c r="C12508" s="93"/>
      <c r="D12508" s="93"/>
      <c r="F12508" s="93"/>
      <c r="H12508" s="93"/>
      <c r="J12508" s="93"/>
      <c r="L12508" s="93"/>
      <c r="N12508" s="93"/>
      <c r="P12508" s="93"/>
    </row>
    <row r="12509" spans="2:16">
      <c r="B12509" s="93"/>
      <c r="C12509" s="93"/>
      <c r="D12509" s="93"/>
      <c r="F12509" s="93"/>
      <c r="H12509" s="93"/>
      <c r="J12509" s="93"/>
      <c r="L12509" s="93"/>
      <c r="N12509" s="93"/>
      <c r="P12509" s="93"/>
    </row>
    <row r="12510" spans="2:16">
      <c r="B12510" s="93"/>
      <c r="C12510" s="93"/>
      <c r="D12510" s="93"/>
      <c r="F12510" s="93"/>
      <c r="H12510" s="93"/>
      <c r="J12510" s="93"/>
      <c r="L12510" s="93"/>
      <c r="N12510" s="93"/>
      <c r="P12510" s="93"/>
    </row>
    <row r="12511" spans="2:16">
      <c r="B12511" s="93"/>
      <c r="C12511" s="93"/>
      <c r="D12511" s="93"/>
      <c r="F12511" s="93"/>
      <c r="H12511" s="93"/>
      <c r="J12511" s="93"/>
      <c r="L12511" s="93"/>
      <c r="N12511" s="93"/>
      <c r="P12511" s="93"/>
    </row>
    <row r="12512" spans="2:16">
      <c r="B12512" s="93"/>
      <c r="C12512" s="93"/>
      <c r="D12512" s="93"/>
      <c r="F12512" s="93"/>
      <c r="H12512" s="93"/>
      <c r="J12512" s="93"/>
      <c r="L12512" s="93"/>
      <c r="N12512" s="93"/>
      <c r="P12512" s="93"/>
    </row>
    <row r="12513" spans="2:16">
      <c r="B12513" s="93"/>
      <c r="C12513" s="93"/>
      <c r="D12513" s="93"/>
      <c r="F12513" s="93"/>
      <c r="H12513" s="93"/>
      <c r="J12513" s="93"/>
      <c r="L12513" s="93"/>
      <c r="N12513" s="93"/>
      <c r="P12513" s="93"/>
    </row>
    <row r="12514" spans="2:16">
      <c r="B12514" s="93"/>
      <c r="C12514" s="93"/>
      <c r="D12514" s="93"/>
      <c r="F12514" s="93"/>
      <c r="H12514" s="93"/>
      <c r="J12514" s="93"/>
      <c r="L12514" s="93"/>
      <c r="N12514" s="93"/>
      <c r="P12514" s="93"/>
    </row>
    <row r="12515" spans="2:16">
      <c r="B12515" s="93"/>
      <c r="C12515" s="93"/>
      <c r="D12515" s="93"/>
      <c r="F12515" s="93"/>
      <c r="H12515" s="93"/>
      <c r="J12515" s="93"/>
      <c r="L12515" s="93"/>
      <c r="N12515" s="93"/>
      <c r="P12515" s="93"/>
    </row>
    <row r="12516" spans="2:16">
      <c r="B12516" s="93"/>
      <c r="C12516" s="93"/>
      <c r="D12516" s="93"/>
      <c r="F12516" s="93"/>
      <c r="H12516" s="93"/>
      <c r="J12516" s="93"/>
      <c r="L12516" s="93"/>
      <c r="N12516" s="93"/>
      <c r="P12516" s="93"/>
    </row>
    <row r="12517" spans="2:16">
      <c r="B12517" s="93"/>
      <c r="C12517" s="93"/>
      <c r="D12517" s="93"/>
      <c r="F12517" s="93"/>
      <c r="H12517" s="93"/>
      <c r="J12517" s="93"/>
      <c r="L12517" s="93"/>
      <c r="N12517" s="93"/>
      <c r="P12517" s="93"/>
    </row>
    <row r="12518" spans="2:16">
      <c r="B12518" s="93"/>
      <c r="C12518" s="93"/>
      <c r="D12518" s="93"/>
      <c r="F12518" s="93"/>
      <c r="H12518" s="93"/>
      <c r="J12518" s="93"/>
      <c r="L12518" s="93"/>
      <c r="N12518" s="93"/>
      <c r="P12518" s="93"/>
    </row>
    <row r="12519" spans="2:16">
      <c r="B12519" s="93"/>
      <c r="C12519" s="93"/>
      <c r="D12519" s="93"/>
      <c r="F12519" s="93"/>
      <c r="H12519" s="93"/>
      <c r="J12519" s="93"/>
      <c r="L12519" s="93"/>
      <c r="N12519" s="93"/>
      <c r="P12519" s="93"/>
    </row>
    <row r="12520" spans="2:16">
      <c r="B12520" s="93"/>
      <c r="C12520" s="93"/>
      <c r="D12520" s="93"/>
      <c r="F12520" s="93"/>
      <c r="H12520" s="93"/>
      <c r="J12520" s="93"/>
      <c r="L12520" s="93"/>
      <c r="N12520" s="93"/>
      <c r="P12520" s="93"/>
    </row>
    <row r="12521" spans="2:16">
      <c r="B12521" s="93"/>
      <c r="C12521" s="93"/>
      <c r="D12521" s="93"/>
      <c r="F12521" s="93"/>
      <c r="H12521" s="93"/>
      <c r="J12521" s="93"/>
      <c r="L12521" s="93"/>
      <c r="N12521" s="93"/>
      <c r="P12521" s="93"/>
    </row>
    <row r="12522" spans="2:16">
      <c r="B12522" s="93"/>
      <c r="C12522" s="93"/>
      <c r="D12522" s="93"/>
      <c r="F12522" s="93"/>
      <c r="H12522" s="93"/>
      <c r="J12522" s="93"/>
      <c r="L12522" s="93"/>
      <c r="N12522" s="93"/>
      <c r="P12522" s="93"/>
    </row>
    <row r="12523" spans="2:16">
      <c r="B12523" s="93"/>
      <c r="C12523" s="93"/>
      <c r="D12523" s="93"/>
      <c r="F12523" s="93"/>
      <c r="H12523" s="93"/>
      <c r="J12523" s="93"/>
      <c r="L12523" s="93"/>
      <c r="N12523" s="93"/>
      <c r="P12523" s="93"/>
    </row>
    <row r="12524" spans="2:16">
      <c r="B12524" s="93"/>
      <c r="C12524" s="93"/>
      <c r="D12524" s="93"/>
      <c r="F12524" s="93"/>
      <c r="H12524" s="93"/>
      <c r="J12524" s="93"/>
      <c r="L12524" s="93"/>
      <c r="N12524" s="93"/>
      <c r="P12524" s="93"/>
    </row>
    <row r="12525" spans="2:16">
      <c r="B12525" s="93"/>
      <c r="C12525" s="93"/>
      <c r="D12525" s="93"/>
      <c r="F12525" s="93"/>
      <c r="H12525" s="93"/>
      <c r="J12525" s="93"/>
      <c r="L12525" s="93"/>
      <c r="N12525" s="93"/>
      <c r="P12525" s="93"/>
    </row>
    <row r="12526" spans="2:16">
      <c r="B12526" s="93"/>
      <c r="C12526" s="93"/>
      <c r="D12526" s="93"/>
      <c r="F12526" s="93"/>
      <c r="H12526" s="93"/>
      <c r="J12526" s="93"/>
      <c r="L12526" s="93"/>
      <c r="N12526" s="93"/>
      <c r="P12526" s="93"/>
    </row>
    <row r="12527" spans="2:16">
      <c r="B12527" s="93"/>
      <c r="C12527" s="93"/>
      <c r="D12527" s="93"/>
      <c r="F12527" s="93"/>
      <c r="H12527" s="93"/>
      <c r="J12527" s="93"/>
      <c r="L12527" s="93"/>
      <c r="N12527" s="93"/>
      <c r="P12527" s="93"/>
    </row>
    <row r="12528" spans="2:16">
      <c r="B12528" s="93"/>
      <c r="C12528" s="93"/>
      <c r="D12528" s="93"/>
      <c r="F12528" s="93"/>
      <c r="H12528" s="93"/>
      <c r="J12528" s="93"/>
      <c r="L12528" s="93"/>
      <c r="N12528" s="93"/>
      <c r="P12528" s="93"/>
    </row>
    <row r="12529" spans="2:16">
      <c r="B12529" s="93"/>
      <c r="C12529" s="93"/>
      <c r="D12529" s="93"/>
      <c r="F12529" s="93"/>
      <c r="H12529" s="93"/>
      <c r="J12529" s="93"/>
      <c r="L12529" s="93"/>
      <c r="N12529" s="93"/>
      <c r="P12529" s="93"/>
    </row>
    <row r="12530" spans="2:16">
      <c r="B12530" s="93"/>
      <c r="C12530" s="93"/>
      <c r="D12530" s="93"/>
      <c r="F12530" s="93"/>
      <c r="H12530" s="93"/>
      <c r="J12530" s="93"/>
      <c r="L12530" s="93"/>
      <c r="N12530" s="93"/>
      <c r="P12530" s="93"/>
    </row>
    <row r="12531" spans="2:16">
      <c r="B12531" s="93"/>
      <c r="C12531" s="93"/>
      <c r="D12531" s="93"/>
      <c r="F12531" s="93"/>
      <c r="H12531" s="93"/>
      <c r="J12531" s="93"/>
      <c r="L12531" s="93"/>
      <c r="N12531" s="93"/>
      <c r="P12531" s="93"/>
    </row>
    <row r="12532" spans="2:16">
      <c r="B12532" s="93"/>
      <c r="C12532" s="93"/>
      <c r="D12532" s="93"/>
      <c r="F12532" s="93"/>
      <c r="H12532" s="93"/>
      <c r="J12532" s="93"/>
      <c r="L12532" s="93"/>
      <c r="N12532" s="93"/>
      <c r="P12532" s="93"/>
    </row>
    <row r="12533" spans="2:16">
      <c r="B12533" s="93"/>
      <c r="C12533" s="93"/>
      <c r="D12533" s="93"/>
      <c r="F12533" s="93"/>
      <c r="H12533" s="93"/>
      <c r="J12533" s="93"/>
      <c r="L12533" s="93"/>
      <c r="N12533" s="93"/>
      <c r="P12533" s="93"/>
    </row>
    <row r="12534" spans="2:16">
      <c r="B12534" s="93"/>
      <c r="C12534" s="93"/>
      <c r="D12534" s="93"/>
      <c r="F12534" s="93"/>
      <c r="H12534" s="93"/>
      <c r="J12534" s="93"/>
      <c r="L12534" s="93"/>
      <c r="N12534" s="93"/>
      <c r="P12534" s="93"/>
    </row>
    <row r="12535" spans="2:16">
      <c r="B12535" s="93"/>
      <c r="C12535" s="93"/>
      <c r="D12535" s="93"/>
      <c r="F12535" s="93"/>
      <c r="H12535" s="93"/>
      <c r="J12535" s="93"/>
      <c r="L12535" s="93"/>
      <c r="N12535" s="93"/>
      <c r="P12535" s="93"/>
    </row>
    <row r="12536" spans="2:16">
      <c r="B12536" s="93"/>
      <c r="C12536" s="93"/>
      <c r="D12536" s="93"/>
      <c r="F12536" s="93"/>
      <c r="H12536" s="93"/>
      <c r="J12536" s="93"/>
      <c r="L12536" s="93"/>
      <c r="N12536" s="93"/>
      <c r="P12536" s="93"/>
    </row>
    <row r="12537" spans="2:16">
      <c r="B12537" s="93"/>
      <c r="C12537" s="93"/>
      <c r="D12537" s="93"/>
      <c r="F12537" s="93"/>
      <c r="H12537" s="93"/>
      <c r="J12537" s="93"/>
      <c r="L12537" s="93"/>
      <c r="N12537" s="93"/>
      <c r="P12537" s="93"/>
    </row>
    <row r="12538" spans="2:16">
      <c r="B12538" s="93"/>
      <c r="C12538" s="93"/>
      <c r="D12538" s="93"/>
      <c r="F12538" s="93"/>
      <c r="H12538" s="93"/>
      <c r="J12538" s="93"/>
      <c r="L12538" s="93"/>
      <c r="N12538" s="93"/>
      <c r="P12538" s="93"/>
    </row>
    <row r="12539" spans="2:16">
      <c r="B12539" s="93"/>
      <c r="C12539" s="93"/>
      <c r="D12539" s="93"/>
      <c r="F12539" s="93"/>
      <c r="H12539" s="93"/>
      <c r="J12539" s="93"/>
      <c r="L12539" s="93"/>
      <c r="N12539" s="93"/>
      <c r="P12539" s="93"/>
    </row>
    <row r="12540" spans="2:16">
      <c r="B12540" s="93"/>
      <c r="C12540" s="93"/>
      <c r="D12540" s="93"/>
      <c r="F12540" s="93"/>
      <c r="H12540" s="93"/>
      <c r="J12540" s="93"/>
      <c r="L12540" s="93"/>
      <c r="N12540" s="93"/>
      <c r="P12540" s="93"/>
    </row>
    <row r="12541" spans="2:16">
      <c r="B12541" s="93"/>
      <c r="C12541" s="93"/>
      <c r="D12541" s="93"/>
      <c r="F12541" s="93"/>
      <c r="H12541" s="93"/>
      <c r="J12541" s="93"/>
      <c r="L12541" s="93"/>
      <c r="N12541" s="93"/>
      <c r="P12541" s="93"/>
    </row>
    <row r="12542" spans="2:16">
      <c r="B12542" s="93"/>
      <c r="C12542" s="93"/>
      <c r="D12542" s="93"/>
      <c r="F12542" s="93"/>
      <c r="H12542" s="93"/>
      <c r="J12542" s="93"/>
      <c r="L12542" s="93"/>
      <c r="N12542" s="93"/>
      <c r="P12542" s="93"/>
    </row>
    <row r="12543" spans="2:16">
      <c r="B12543" s="93"/>
      <c r="C12543" s="93"/>
      <c r="D12543" s="93"/>
      <c r="F12543" s="93"/>
      <c r="H12543" s="93"/>
      <c r="J12543" s="93"/>
      <c r="L12543" s="93"/>
      <c r="N12543" s="93"/>
      <c r="P12543" s="93"/>
    </row>
    <row r="12544" spans="2:16">
      <c r="B12544" s="93"/>
      <c r="C12544" s="93"/>
      <c r="D12544" s="93"/>
      <c r="F12544" s="93"/>
      <c r="H12544" s="93"/>
      <c r="J12544" s="93"/>
      <c r="L12544" s="93"/>
      <c r="N12544" s="93"/>
      <c r="P12544" s="93"/>
    </row>
    <row r="12545" spans="2:16">
      <c r="B12545" s="93"/>
      <c r="C12545" s="93"/>
      <c r="D12545" s="93"/>
      <c r="F12545" s="93"/>
      <c r="H12545" s="93"/>
      <c r="J12545" s="93"/>
      <c r="L12545" s="93"/>
      <c r="N12545" s="93"/>
      <c r="P12545" s="93"/>
    </row>
    <row r="12546" spans="2:16">
      <c r="B12546" s="93"/>
      <c r="C12546" s="93"/>
      <c r="D12546" s="93"/>
      <c r="F12546" s="93"/>
      <c r="H12546" s="93"/>
      <c r="J12546" s="93"/>
      <c r="L12546" s="93"/>
      <c r="N12546" s="93"/>
      <c r="P12546" s="93"/>
    </row>
    <row r="12547" spans="2:16">
      <c r="B12547" s="93"/>
      <c r="C12547" s="93"/>
      <c r="D12547" s="93"/>
      <c r="F12547" s="93"/>
      <c r="H12547" s="93"/>
      <c r="J12547" s="93"/>
      <c r="L12547" s="93"/>
      <c r="N12547" s="93"/>
      <c r="P12547" s="93"/>
    </row>
    <row r="12548" spans="2:16">
      <c r="B12548" s="93"/>
      <c r="C12548" s="93"/>
      <c r="D12548" s="93"/>
      <c r="F12548" s="93"/>
      <c r="H12548" s="93"/>
      <c r="J12548" s="93"/>
      <c r="L12548" s="93"/>
      <c r="N12548" s="93"/>
      <c r="P12548" s="93"/>
    </row>
    <row r="12549" spans="2:16">
      <c r="B12549" s="93"/>
      <c r="C12549" s="93"/>
      <c r="D12549" s="93"/>
      <c r="F12549" s="93"/>
      <c r="H12549" s="93"/>
      <c r="J12549" s="93"/>
      <c r="L12549" s="93"/>
      <c r="N12549" s="93"/>
      <c r="P12549" s="93"/>
    </row>
    <row r="12550" spans="2:16">
      <c r="B12550" s="93"/>
      <c r="C12550" s="93"/>
      <c r="D12550" s="93"/>
      <c r="F12550" s="93"/>
      <c r="H12550" s="93"/>
      <c r="J12550" s="93"/>
      <c r="L12550" s="93"/>
      <c r="N12550" s="93"/>
      <c r="P12550" s="93"/>
    </row>
    <row r="12551" spans="2:16">
      <c r="B12551" s="93"/>
      <c r="C12551" s="93"/>
      <c r="D12551" s="93"/>
      <c r="F12551" s="93"/>
      <c r="H12551" s="93"/>
      <c r="J12551" s="93"/>
      <c r="L12551" s="93"/>
      <c r="N12551" s="93"/>
      <c r="P12551" s="93"/>
    </row>
    <row r="12552" spans="2:16">
      <c r="B12552" s="93"/>
      <c r="C12552" s="93"/>
      <c r="D12552" s="93"/>
      <c r="F12552" s="93"/>
      <c r="H12552" s="93"/>
      <c r="J12552" s="93"/>
      <c r="L12552" s="93"/>
      <c r="N12552" s="93"/>
      <c r="P12552" s="93"/>
    </row>
    <row r="12553" spans="2:16">
      <c r="B12553" s="93"/>
      <c r="C12553" s="93"/>
      <c r="D12553" s="93"/>
      <c r="F12553" s="93"/>
      <c r="H12553" s="93"/>
      <c r="J12553" s="93"/>
      <c r="L12553" s="93"/>
      <c r="N12553" s="93"/>
      <c r="P12553" s="93"/>
    </row>
    <row r="12554" spans="2:16">
      <c r="B12554" s="93"/>
      <c r="C12554" s="93"/>
      <c r="D12554" s="93"/>
      <c r="F12554" s="93"/>
      <c r="H12554" s="93"/>
      <c r="J12554" s="93"/>
      <c r="L12554" s="93"/>
      <c r="N12554" s="93"/>
      <c r="P12554" s="93"/>
    </row>
    <row r="12555" spans="2:16">
      <c r="B12555" s="93"/>
      <c r="C12555" s="93"/>
      <c r="D12555" s="93"/>
      <c r="F12555" s="93"/>
      <c r="H12555" s="93"/>
      <c r="J12555" s="93"/>
      <c r="L12555" s="93"/>
      <c r="N12555" s="93"/>
      <c r="P12555" s="93"/>
    </row>
    <row r="12556" spans="2:16">
      <c r="B12556" s="93"/>
      <c r="C12556" s="93"/>
      <c r="D12556" s="93"/>
      <c r="F12556" s="93"/>
      <c r="H12556" s="93"/>
      <c r="J12556" s="93"/>
      <c r="L12556" s="93"/>
      <c r="N12556" s="93"/>
      <c r="P12556" s="93"/>
    </row>
    <row r="12557" spans="2:16">
      <c r="B12557" s="93"/>
      <c r="C12557" s="93"/>
      <c r="D12557" s="93"/>
      <c r="F12557" s="93"/>
      <c r="H12557" s="93"/>
      <c r="J12557" s="93"/>
      <c r="L12557" s="93"/>
      <c r="N12557" s="93"/>
      <c r="P12557" s="93"/>
    </row>
    <row r="12558" spans="2:16">
      <c r="B12558" s="93"/>
      <c r="C12558" s="93"/>
      <c r="D12558" s="93"/>
      <c r="F12558" s="93"/>
      <c r="H12558" s="93"/>
      <c r="J12558" s="93"/>
      <c r="L12558" s="93"/>
      <c r="N12558" s="93"/>
      <c r="P12558" s="93"/>
    </row>
    <row r="12559" spans="2:16">
      <c r="B12559" s="93"/>
      <c r="C12559" s="93"/>
      <c r="D12559" s="93"/>
      <c r="F12559" s="93"/>
      <c r="H12559" s="93"/>
      <c r="J12559" s="93"/>
      <c r="L12559" s="93"/>
      <c r="N12559" s="93"/>
      <c r="P12559" s="93"/>
    </row>
    <row r="12560" spans="2:16">
      <c r="B12560" s="93"/>
      <c r="C12560" s="93"/>
      <c r="D12560" s="93"/>
      <c r="F12560" s="93"/>
      <c r="H12560" s="93"/>
      <c r="J12560" s="93"/>
      <c r="L12560" s="93"/>
      <c r="N12560" s="93"/>
      <c r="P12560" s="93"/>
    </row>
    <row r="12561" spans="2:16">
      <c r="B12561" s="93"/>
      <c r="C12561" s="93"/>
      <c r="D12561" s="93"/>
      <c r="F12561" s="93"/>
      <c r="H12561" s="93"/>
      <c r="J12561" s="93"/>
      <c r="L12561" s="93"/>
      <c r="N12561" s="93"/>
      <c r="P12561" s="93"/>
    </row>
    <row r="12562" spans="2:16">
      <c r="B12562" s="93"/>
      <c r="C12562" s="93"/>
      <c r="D12562" s="93"/>
      <c r="F12562" s="93"/>
      <c r="H12562" s="93"/>
      <c r="J12562" s="93"/>
      <c r="L12562" s="93"/>
      <c r="N12562" s="93"/>
      <c r="P12562" s="93"/>
    </row>
    <row r="12563" spans="2:16">
      <c r="B12563" s="93"/>
      <c r="C12563" s="93"/>
      <c r="D12563" s="93"/>
      <c r="F12563" s="93"/>
      <c r="H12563" s="93"/>
      <c r="J12563" s="93"/>
      <c r="L12563" s="93"/>
      <c r="N12563" s="93"/>
      <c r="P12563" s="93"/>
    </row>
    <row r="12564" spans="2:16">
      <c r="B12564" s="93"/>
      <c r="C12564" s="93"/>
      <c r="D12564" s="93"/>
      <c r="F12564" s="93"/>
      <c r="H12564" s="93"/>
      <c r="J12564" s="93"/>
      <c r="L12564" s="93"/>
      <c r="N12564" s="93"/>
      <c r="P12564" s="93"/>
    </row>
    <row r="12565" spans="2:16">
      <c r="B12565" s="93"/>
      <c r="C12565" s="93"/>
      <c r="D12565" s="93"/>
      <c r="F12565" s="93"/>
      <c r="H12565" s="93"/>
      <c r="J12565" s="93"/>
      <c r="L12565" s="93"/>
      <c r="N12565" s="93"/>
      <c r="P12565" s="93"/>
    </row>
    <row r="12566" spans="2:16">
      <c r="B12566" s="93"/>
      <c r="C12566" s="93"/>
      <c r="D12566" s="93"/>
      <c r="F12566" s="93"/>
      <c r="H12566" s="93"/>
      <c r="J12566" s="93"/>
      <c r="L12566" s="93"/>
      <c r="N12566" s="93"/>
      <c r="P12566" s="93"/>
    </row>
    <row r="12567" spans="2:16">
      <c r="B12567" s="93"/>
      <c r="C12567" s="93"/>
      <c r="D12567" s="93"/>
      <c r="F12567" s="93"/>
      <c r="H12567" s="93"/>
      <c r="J12567" s="93"/>
      <c r="L12567" s="93"/>
      <c r="N12567" s="93"/>
      <c r="P12567" s="93"/>
    </row>
    <row r="12568" spans="2:16">
      <c r="B12568" s="93"/>
      <c r="C12568" s="93"/>
      <c r="D12568" s="93"/>
      <c r="F12568" s="93"/>
      <c r="H12568" s="93"/>
      <c r="J12568" s="93"/>
      <c r="L12568" s="93"/>
      <c r="N12568" s="93"/>
      <c r="P12568" s="93"/>
    </row>
    <row r="12569" spans="2:16">
      <c r="B12569" s="93"/>
      <c r="C12569" s="93"/>
      <c r="D12569" s="93"/>
      <c r="F12569" s="93"/>
      <c r="H12569" s="93"/>
      <c r="J12569" s="93"/>
      <c r="L12569" s="93"/>
      <c r="N12569" s="93"/>
      <c r="P12569" s="93"/>
    </row>
    <row r="12570" spans="2:16">
      <c r="B12570" s="93"/>
      <c r="C12570" s="93"/>
      <c r="D12570" s="93"/>
      <c r="F12570" s="93"/>
      <c r="H12570" s="93"/>
      <c r="J12570" s="93"/>
      <c r="L12570" s="93"/>
      <c r="N12570" s="93"/>
      <c r="P12570" s="93"/>
    </row>
    <row r="12571" spans="2:16">
      <c r="B12571" s="93"/>
      <c r="C12571" s="93"/>
      <c r="D12571" s="93"/>
      <c r="F12571" s="93"/>
      <c r="H12571" s="93"/>
      <c r="J12571" s="93"/>
      <c r="L12571" s="93"/>
      <c r="N12571" s="93"/>
      <c r="P12571" s="93"/>
    </row>
    <row r="12572" spans="2:16">
      <c r="B12572" s="93"/>
      <c r="C12572" s="93"/>
      <c r="D12572" s="93"/>
      <c r="F12572" s="93"/>
      <c r="H12572" s="93"/>
      <c r="J12572" s="93"/>
      <c r="L12572" s="93"/>
      <c r="N12572" s="93"/>
      <c r="P12572" s="93"/>
    </row>
    <row r="12573" spans="2:16">
      <c r="B12573" s="93"/>
      <c r="C12573" s="93"/>
      <c r="D12573" s="93"/>
      <c r="F12573" s="93"/>
      <c r="H12573" s="93"/>
      <c r="J12573" s="93"/>
      <c r="L12573" s="93"/>
      <c r="N12573" s="93"/>
      <c r="P12573" s="93"/>
    </row>
    <row r="12574" spans="2:16">
      <c r="B12574" s="93"/>
      <c r="C12574" s="93"/>
      <c r="D12574" s="93"/>
      <c r="F12574" s="93"/>
      <c r="H12574" s="93"/>
      <c r="J12574" s="93"/>
      <c r="L12574" s="93"/>
      <c r="N12574" s="93"/>
      <c r="P12574" s="93"/>
    </row>
    <row r="12575" spans="2:16">
      <c r="B12575" s="93"/>
      <c r="C12575" s="93"/>
      <c r="D12575" s="93"/>
      <c r="F12575" s="93"/>
      <c r="H12575" s="93"/>
      <c r="J12575" s="93"/>
      <c r="L12575" s="93"/>
      <c r="N12575" s="93"/>
      <c r="P12575" s="93"/>
    </row>
    <row r="12576" spans="2:16">
      <c r="B12576" s="93"/>
      <c r="C12576" s="93"/>
      <c r="D12576" s="93"/>
      <c r="F12576" s="93"/>
      <c r="H12576" s="93"/>
      <c r="J12576" s="93"/>
      <c r="L12576" s="93"/>
      <c r="N12576" s="93"/>
      <c r="P12576" s="93"/>
    </row>
    <row r="12577" spans="2:16">
      <c r="B12577" s="93"/>
      <c r="C12577" s="93"/>
      <c r="D12577" s="93"/>
      <c r="F12577" s="93"/>
      <c r="H12577" s="93"/>
      <c r="J12577" s="93"/>
      <c r="L12577" s="93"/>
      <c r="N12577" s="93"/>
      <c r="P12577" s="93"/>
    </row>
    <row r="12578" spans="2:16">
      <c r="B12578" s="93"/>
      <c r="C12578" s="93"/>
      <c r="D12578" s="93"/>
      <c r="F12578" s="93"/>
      <c r="H12578" s="93"/>
      <c r="J12578" s="93"/>
      <c r="L12578" s="93"/>
      <c r="N12578" s="93"/>
      <c r="P12578" s="93"/>
    </row>
    <row r="12579" spans="2:16">
      <c r="B12579" s="93"/>
      <c r="C12579" s="93"/>
      <c r="D12579" s="93"/>
      <c r="F12579" s="93"/>
      <c r="H12579" s="93"/>
      <c r="J12579" s="93"/>
      <c r="L12579" s="93"/>
      <c r="N12579" s="93"/>
      <c r="P12579" s="93"/>
    </row>
    <row r="12580" spans="2:16">
      <c r="B12580" s="93"/>
      <c r="C12580" s="93"/>
      <c r="D12580" s="93"/>
      <c r="F12580" s="93"/>
      <c r="H12580" s="93"/>
      <c r="J12580" s="93"/>
      <c r="L12580" s="93"/>
      <c r="N12580" s="93"/>
      <c r="P12580" s="93"/>
    </row>
    <row r="12581" spans="2:16">
      <c r="B12581" s="93"/>
      <c r="C12581" s="93"/>
      <c r="D12581" s="93"/>
      <c r="F12581" s="93"/>
      <c r="H12581" s="93"/>
      <c r="J12581" s="93"/>
      <c r="L12581" s="93"/>
      <c r="N12581" s="93"/>
      <c r="P12581" s="93"/>
    </row>
    <row r="12582" spans="2:16">
      <c r="B12582" s="93"/>
      <c r="C12582" s="93"/>
      <c r="D12582" s="93"/>
      <c r="F12582" s="93"/>
      <c r="H12582" s="93"/>
      <c r="J12582" s="93"/>
      <c r="L12582" s="93"/>
      <c r="N12582" s="93"/>
      <c r="P12582" s="93"/>
    </row>
    <row r="12583" spans="2:16">
      <c r="B12583" s="93"/>
      <c r="C12583" s="93"/>
      <c r="D12583" s="93"/>
      <c r="F12583" s="93"/>
      <c r="H12583" s="93"/>
      <c r="J12583" s="93"/>
      <c r="L12583" s="93"/>
      <c r="N12583" s="93"/>
      <c r="P12583" s="93"/>
    </row>
    <row r="12584" spans="2:16">
      <c r="B12584" s="93"/>
      <c r="C12584" s="93"/>
      <c r="D12584" s="93"/>
      <c r="F12584" s="93"/>
      <c r="H12584" s="93"/>
      <c r="J12584" s="93"/>
      <c r="L12584" s="93"/>
      <c r="N12584" s="93"/>
      <c r="P12584" s="93"/>
    </row>
    <row r="12585" spans="2:16">
      <c r="B12585" s="93"/>
      <c r="C12585" s="93"/>
      <c r="D12585" s="93"/>
      <c r="F12585" s="93"/>
      <c r="H12585" s="93"/>
      <c r="J12585" s="93"/>
      <c r="L12585" s="93"/>
      <c r="N12585" s="93"/>
      <c r="P12585" s="93"/>
    </row>
    <row r="12586" spans="2:16">
      <c r="B12586" s="93"/>
      <c r="C12586" s="93"/>
      <c r="D12586" s="93"/>
      <c r="F12586" s="93"/>
      <c r="H12586" s="93"/>
      <c r="J12586" s="93"/>
      <c r="L12586" s="93"/>
      <c r="N12586" s="93"/>
      <c r="P12586" s="93"/>
    </row>
    <row r="12587" spans="2:16">
      <c r="B12587" s="93"/>
      <c r="C12587" s="93"/>
      <c r="D12587" s="93"/>
      <c r="F12587" s="93"/>
      <c r="H12587" s="93"/>
      <c r="J12587" s="93"/>
      <c r="L12587" s="93"/>
      <c r="N12587" s="93"/>
      <c r="P12587" s="93"/>
    </row>
    <row r="12588" spans="2:16">
      <c r="B12588" s="93"/>
      <c r="C12588" s="93"/>
      <c r="D12588" s="93"/>
      <c r="F12588" s="93"/>
      <c r="H12588" s="93"/>
      <c r="J12588" s="93"/>
      <c r="L12588" s="93"/>
      <c r="N12588" s="93"/>
      <c r="P12588" s="93"/>
    </row>
    <row r="12589" spans="2:16">
      <c r="B12589" s="93"/>
      <c r="C12589" s="93"/>
      <c r="D12589" s="93"/>
      <c r="F12589" s="93"/>
      <c r="H12589" s="93"/>
      <c r="J12589" s="93"/>
      <c r="L12589" s="93"/>
      <c r="N12589" s="93"/>
      <c r="P12589" s="93"/>
    </row>
    <row r="12590" spans="2:16">
      <c r="B12590" s="93"/>
      <c r="C12590" s="93"/>
      <c r="D12590" s="93"/>
      <c r="F12590" s="93"/>
      <c r="H12590" s="93"/>
      <c r="J12590" s="93"/>
      <c r="L12590" s="93"/>
      <c r="N12590" s="93"/>
      <c r="P12590" s="93"/>
    </row>
    <row r="12591" spans="2:16">
      <c r="B12591" s="93"/>
      <c r="C12591" s="93"/>
      <c r="D12591" s="93"/>
      <c r="F12591" s="93"/>
      <c r="H12591" s="93"/>
      <c r="J12591" s="93"/>
      <c r="L12591" s="93"/>
      <c r="N12591" s="93"/>
      <c r="P12591" s="93"/>
    </row>
    <row r="12592" spans="2:16">
      <c r="B12592" s="93"/>
      <c r="C12592" s="93"/>
      <c r="D12592" s="93"/>
      <c r="F12592" s="93"/>
      <c r="H12592" s="93"/>
      <c r="J12592" s="93"/>
      <c r="L12592" s="93"/>
      <c r="N12592" s="93"/>
      <c r="P12592" s="93"/>
    </row>
    <row r="12593" spans="2:16">
      <c r="B12593" s="93"/>
      <c r="C12593" s="93"/>
      <c r="D12593" s="93"/>
      <c r="F12593" s="93"/>
      <c r="H12593" s="93"/>
      <c r="J12593" s="93"/>
      <c r="L12593" s="93"/>
      <c r="N12593" s="93"/>
      <c r="P12593" s="93"/>
    </row>
    <row r="12594" spans="2:16">
      <c r="B12594" s="93"/>
      <c r="C12594" s="93"/>
      <c r="D12594" s="93"/>
      <c r="F12594" s="93"/>
      <c r="H12594" s="93"/>
      <c r="J12594" s="93"/>
      <c r="L12594" s="93"/>
      <c r="N12594" s="93"/>
      <c r="P12594" s="93"/>
    </row>
    <row r="12595" spans="2:16">
      <c r="B12595" s="93"/>
      <c r="C12595" s="93"/>
      <c r="D12595" s="93"/>
      <c r="F12595" s="93"/>
      <c r="H12595" s="93"/>
      <c r="J12595" s="93"/>
      <c r="L12595" s="93"/>
      <c r="N12595" s="93"/>
      <c r="P12595" s="93"/>
    </row>
    <row r="12596" spans="2:16">
      <c r="B12596" s="93"/>
      <c r="C12596" s="93"/>
      <c r="D12596" s="93"/>
      <c r="F12596" s="93"/>
      <c r="H12596" s="93"/>
      <c r="J12596" s="93"/>
      <c r="L12596" s="93"/>
      <c r="N12596" s="93"/>
      <c r="P12596" s="93"/>
    </row>
    <row r="12597" spans="2:16">
      <c r="B12597" s="93"/>
      <c r="C12597" s="93"/>
      <c r="D12597" s="93"/>
      <c r="F12597" s="93"/>
      <c r="H12597" s="93"/>
      <c r="J12597" s="93"/>
      <c r="L12597" s="93"/>
      <c r="N12597" s="93"/>
      <c r="P12597" s="93"/>
    </row>
    <row r="12598" spans="2:16">
      <c r="B12598" s="93"/>
      <c r="C12598" s="93"/>
      <c r="D12598" s="93"/>
      <c r="F12598" s="93"/>
      <c r="H12598" s="93"/>
      <c r="J12598" s="93"/>
      <c r="L12598" s="93"/>
      <c r="N12598" s="93"/>
      <c r="P12598" s="93"/>
    </row>
    <row r="12599" spans="2:16">
      <c r="B12599" s="93"/>
      <c r="C12599" s="93"/>
      <c r="D12599" s="93"/>
      <c r="F12599" s="93"/>
      <c r="H12599" s="93"/>
      <c r="J12599" s="93"/>
      <c r="L12599" s="93"/>
      <c r="N12599" s="93"/>
      <c r="P12599" s="93"/>
    </row>
    <row r="12600" spans="2:16">
      <c r="B12600" s="93"/>
      <c r="C12600" s="93"/>
      <c r="D12600" s="93"/>
      <c r="F12600" s="93"/>
      <c r="H12600" s="93"/>
      <c r="J12600" s="93"/>
      <c r="L12600" s="93"/>
      <c r="N12600" s="93"/>
      <c r="P12600" s="93"/>
    </row>
    <row r="12601" spans="2:16">
      <c r="B12601" s="93"/>
      <c r="C12601" s="93"/>
      <c r="D12601" s="93"/>
      <c r="F12601" s="93"/>
      <c r="H12601" s="93"/>
      <c r="J12601" s="93"/>
      <c r="L12601" s="93"/>
      <c r="N12601" s="93"/>
      <c r="P12601" s="93"/>
    </row>
    <row r="12602" spans="2:16">
      <c r="B12602" s="93"/>
      <c r="C12602" s="93"/>
      <c r="D12602" s="93"/>
      <c r="F12602" s="93"/>
      <c r="H12602" s="93"/>
      <c r="J12602" s="93"/>
      <c r="L12602" s="93"/>
      <c r="N12602" s="93"/>
      <c r="P12602" s="93"/>
    </row>
    <row r="12603" spans="2:16">
      <c r="B12603" s="93"/>
      <c r="C12603" s="93"/>
      <c r="D12603" s="93"/>
      <c r="F12603" s="93"/>
      <c r="H12603" s="93"/>
      <c r="J12603" s="93"/>
      <c r="L12603" s="93"/>
      <c r="N12603" s="93"/>
      <c r="P12603" s="93"/>
    </row>
    <row r="12604" spans="2:16">
      <c r="B12604" s="93"/>
      <c r="C12604" s="93"/>
      <c r="D12604" s="93"/>
      <c r="F12604" s="93"/>
      <c r="H12604" s="93"/>
      <c r="J12604" s="93"/>
      <c r="L12604" s="93"/>
      <c r="N12604" s="93"/>
      <c r="P12604" s="93"/>
    </row>
    <row r="12605" spans="2:16">
      <c r="B12605" s="93"/>
      <c r="C12605" s="93"/>
      <c r="D12605" s="93"/>
      <c r="F12605" s="93"/>
      <c r="H12605" s="93"/>
      <c r="J12605" s="93"/>
      <c r="L12605" s="93"/>
      <c r="N12605" s="93"/>
      <c r="P12605" s="93"/>
    </row>
    <row r="12606" spans="2:16">
      <c r="B12606" s="93"/>
      <c r="C12606" s="93"/>
      <c r="D12606" s="93"/>
      <c r="F12606" s="93"/>
      <c r="H12606" s="93"/>
      <c r="J12606" s="93"/>
      <c r="L12606" s="93"/>
      <c r="N12606" s="93"/>
      <c r="P12606" s="93"/>
    </row>
    <row r="12607" spans="2:16">
      <c r="B12607" s="93"/>
      <c r="C12607" s="93"/>
      <c r="D12607" s="93"/>
      <c r="F12607" s="93"/>
      <c r="H12607" s="93"/>
      <c r="J12607" s="93"/>
      <c r="L12607" s="93"/>
      <c r="N12607" s="93"/>
      <c r="P12607" s="93"/>
    </row>
    <row r="12608" spans="2:16">
      <c r="B12608" s="93"/>
      <c r="C12608" s="93"/>
      <c r="D12608" s="93"/>
      <c r="F12608" s="93"/>
      <c r="H12608" s="93"/>
      <c r="J12608" s="93"/>
      <c r="L12608" s="93"/>
      <c r="N12608" s="93"/>
      <c r="P12608" s="93"/>
    </row>
    <row r="12609" spans="2:16">
      <c r="B12609" s="93"/>
      <c r="C12609" s="93"/>
      <c r="D12609" s="93"/>
      <c r="F12609" s="93"/>
      <c r="H12609" s="93"/>
      <c r="J12609" s="93"/>
      <c r="L12609" s="93"/>
      <c r="N12609" s="93"/>
      <c r="P12609" s="93"/>
    </row>
    <row r="12610" spans="2:16">
      <c r="B12610" s="93"/>
      <c r="C12610" s="93"/>
      <c r="D12610" s="93"/>
      <c r="F12610" s="93"/>
      <c r="H12610" s="93"/>
      <c r="J12610" s="93"/>
      <c r="L12610" s="93"/>
      <c r="N12610" s="93"/>
      <c r="P12610" s="93"/>
    </row>
    <row r="12611" spans="2:16">
      <c r="B12611" s="93"/>
      <c r="C12611" s="93"/>
      <c r="D12611" s="93"/>
      <c r="F12611" s="93"/>
      <c r="H12611" s="93"/>
      <c r="J12611" s="93"/>
      <c r="L12611" s="93"/>
      <c r="N12611" s="93"/>
      <c r="P12611" s="93"/>
    </row>
    <row r="12612" spans="2:16">
      <c r="B12612" s="93"/>
      <c r="C12612" s="93"/>
      <c r="D12612" s="93"/>
      <c r="F12612" s="93"/>
      <c r="H12612" s="93"/>
      <c r="J12612" s="93"/>
      <c r="L12612" s="93"/>
      <c r="N12612" s="93"/>
      <c r="P12612" s="93"/>
    </row>
    <row r="12613" spans="2:16">
      <c r="B12613" s="93"/>
      <c r="C12613" s="93"/>
      <c r="D12613" s="93"/>
      <c r="F12613" s="93"/>
      <c r="H12613" s="93"/>
      <c r="J12613" s="93"/>
      <c r="L12613" s="93"/>
      <c r="N12613" s="93"/>
      <c r="P12613" s="93"/>
    </row>
    <row r="12614" spans="2:16">
      <c r="B12614" s="93"/>
      <c r="C12614" s="93"/>
      <c r="D12614" s="93"/>
      <c r="F12614" s="93"/>
      <c r="H12614" s="93"/>
      <c r="J12614" s="93"/>
      <c r="L12614" s="93"/>
      <c r="N12614" s="93"/>
      <c r="P12614" s="93"/>
    </row>
    <row r="12615" spans="2:16">
      <c r="B12615" s="93"/>
      <c r="C12615" s="93"/>
      <c r="D12615" s="93"/>
      <c r="F12615" s="93"/>
      <c r="H12615" s="93"/>
      <c r="J12615" s="93"/>
      <c r="L12615" s="93"/>
      <c r="N12615" s="93"/>
      <c r="P12615" s="93"/>
    </row>
    <row r="12616" spans="2:16">
      <c r="B12616" s="93"/>
      <c r="C12616" s="93"/>
      <c r="D12616" s="93"/>
      <c r="F12616" s="93"/>
      <c r="H12616" s="93"/>
      <c r="J12616" s="93"/>
      <c r="L12616" s="93"/>
      <c r="N12616" s="93"/>
      <c r="P12616" s="93"/>
    </row>
    <row r="12617" spans="2:16">
      <c r="B12617" s="93"/>
      <c r="C12617" s="93"/>
      <c r="D12617" s="93"/>
      <c r="F12617" s="93"/>
      <c r="H12617" s="93"/>
      <c r="J12617" s="93"/>
      <c r="L12617" s="93"/>
      <c r="N12617" s="93"/>
      <c r="P12617" s="93"/>
    </row>
    <row r="12618" spans="2:16">
      <c r="B12618" s="93"/>
      <c r="C12618" s="93"/>
      <c r="D12618" s="93"/>
      <c r="F12618" s="93"/>
      <c r="H12618" s="93"/>
      <c r="J12618" s="93"/>
      <c r="L12618" s="93"/>
      <c r="N12618" s="93"/>
      <c r="P12618" s="93"/>
    </row>
    <row r="12619" spans="2:16">
      <c r="B12619" s="93"/>
      <c r="C12619" s="93"/>
      <c r="D12619" s="93"/>
      <c r="F12619" s="93"/>
      <c r="H12619" s="93"/>
      <c r="J12619" s="93"/>
      <c r="L12619" s="93"/>
      <c r="N12619" s="93"/>
      <c r="P12619" s="93"/>
    </row>
    <row r="12620" spans="2:16">
      <c r="B12620" s="93"/>
      <c r="C12620" s="93"/>
      <c r="D12620" s="93"/>
      <c r="F12620" s="93"/>
      <c r="H12620" s="93"/>
      <c r="J12620" s="93"/>
      <c r="L12620" s="93"/>
      <c r="N12620" s="93"/>
      <c r="P12620" s="93"/>
    </row>
    <row r="12621" spans="2:16">
      <c r="B12621" s="93"/>
      <c r="C12621" s="93"/>
      <c r="D12621" s="93"/>
      <c r="F12621" s="93"/>
      <c r="H12621" s="93"/>
      <c r="J12621" s="93"/>
      <c r="L12621" s="93"/>
      <c r="N12621" s="93"/>
      <c r="P12621" s="93"/>
    </row>
    <row r="12622" spans="2:16">
      <c r="B12622" s="93"/>
      <c r="C12622" s="93"/>
      <c r="D12622" s="93"/>
      <c r="F12622" s="93"/>
      <c r="H12622" s="93"/>
      <c r="J12622" s="93"/>
      <c r="L12622" s="93"/>
      <c r="N12622" s="93"/>
      <c r="P12622" s="93"/>
    </row>
    <row r="12623" spans="2:16">
      <c r="B12623" s="93"/>
      <c r="C12623" s="93"/>
      <c r="D12623" s="93"/>
      <c r="F12623" s="93"/>
      <c r="H12623" s="93"/>
      <c r="J12623" s="93"/>
      <c r="L12623" s="93"/>
      <c r="N12623" s="93"/>
      <c r="P12623" s="93"/>
    </row>
    <row r="12624" spans="2:16">
      <c r="B12624" s="93"/>
      <c r="C12624" s="93"/>
      <c r="D12624" s="93"/>
      <c r="F12624" s="93"/>
      <c r="H12624" s="93"/>
      <c r="J12624" s="93"/>
      <c r="L12624" s="93"/>
      <c r="N12624" s="93"/>
      <c r="P12624" s="93"/>
    </row>
    <row r="12625" spans="2:16">
      <c r="B12625" s="93"/>
      <c r="C12625" s="93"/>
      <c r="D12625" s="93"/>
      <c r="F12625" s="93"/>
      <c r="H12625" s="93"/>
      <c r="J12625" s="93"/>
      <c r="L12625" s="93"/>
      <c r="N12625" s="93"/>
      <c r="P12625" s="93"/>
    </row>
    <row r="12626" spans="2:16">
      <c r="B12626" s="93"/>
      <c r="C12626" s="93"/>
      <c r="D12626" s="93"/>
      <c r="F12626" s="93"/>
      <c r="H12626" s="93"/>
      <c r="J12626" s="93"/>
      <c r="L12626" s="93"/>
      <c r="N12626" s="93"/>
      <c r="P12626" s="93"/>
    </row>
    <row r="12627" spans="2:16">
      <c r="B12627" s="93"/>
      <c r="C12627" s="93"/>
      <c r="D12627" s="93"/>
      <c r="F12627" s="93"/>
      <c r="H12627" s="93"/>
      <c r="J12627" s="93"/>
      <c r="L12627" s="93"/>
      <c r="N12627" s="93"/>
      <c r="P12627" s="93"/>
    </row>
    <row r="12628" spans="2:16">
      <c r="B12628" s="93"/>
      <c r="C12628" s="93"/>
      <c r="D12628" s="93"/>
      <c r="F12628" s="93"/>
      <c r="H12628" s="93"/>
      <c r="J12628" s="93"/>
      <c r="L12628" s="93"/>
      <c r="N12628" s="93"/>
      <c r="P12628" s="93"/>
    </row>
    <row r="12629" spans="2:16">
      <c r="B12629" s="93"/>
      <c r="C12629" s="93"/>
      <c r="D12629" s="93"/>
      <c r="F12629" s="93"/>
      <c r="H12629" s="93"/>
      <c r="J12629" s="93"/>
      <c r="L12629" s="93"/>
      <c r="N12629" s="93"/>
      <c r="P12629" s="93"/>
    </row>
    <row r="12630" spans="2:16">
      <c r="B12630" s="93"/>
      <c r="C12630" s="93"/>
      <c r="D12630" s="93"/>
      <c r="F12630" s="93"/>
      <c r="H12630" s="93"/>
      <c r="J12630" s="93"/>
      <c r="L12630" s="93"/>
      <c r="N12630" s="93"/>
      <c r="P12630" s="93"/>
    </row>
    <row r="12631" spans="2:16">
      <c r="B12631" s="93"/>
      <c r="C12631" s="93"/>
      <c r="D12631" s="93"/>
      <c r="F12631" s="93"/>
      <c r="H12631" s="93"/>
      <c r="J12631" s="93"/>
      <c r="L12631" s="93"/>
      <c r="N12631" s="93"/>
      <c r="P12631" s="93"/>
    </row>
    <row r="12632" spans="2:16">
      <c r="B12632" s="93"/>
      <c r="C12632" s="93"/>
      <c r="D12632" s="93"/>
      <c r="F12632" s="93"/>
      <c r="H12632" s="93"/>
      <c r="J12632" s="93"/>
      <c r="L12632" s="93"/>
      <c r="N12632" s="93"/>
      <c r="P12632" s="93"/>
    </row>
    <row r="12633" spans="2:16">
      <c r="B12633" s="93"/>
      <c r="C12633" s="93"/>
      <c r="D12633" s="93"/>
      <c r="F12633" s="93"/>
      <c r="H12633" s="93"/>
      <c r="J12633" s="93"/>
      <c r="L12633" s="93"/>
      <c r="N12633" s="93"/>
      <c r="P12633" s="93"/>
    </row>
    <row r="12634" spans="2:16">
      <c r="B12634" s="93"/>
      <c r="C12634" s="93"/>
      <c r="D12634" s="93"/>
      <c r="F12634" s="93"/>
      <c r="H12634" s="93"/>
      <c r="J12634" s="93"/>
      <c r="L12634" s="93"/>
      <c r="N12634" s="93"/>
      <c r="P12634" s="93"/>
    </row>
    <row r="12635" spans="2:16">
      <c r="B12635" s="93"/>
      <c r="C12635" s="93"/>
      <c r="D12635" s="93"/>
      <c r="F12635" s="93"/>
      <c r="H12635" s="93"/>
      <c r="J12635" s="93"/>
      <c r="L12635" s="93"/>
      <c r="N12635" s="93"/>
      <c r="P12635" s="93"/>
    </row>
    <row r="12636" spans="2:16">
      <c r="B12636" s="93"/>
      <c r="C12636" s="93"/>
      <c r="D12636" s="93"/>
      <c r="F12636" s="93"/>
      <c r="H12636" s="93"/>
      <c r="J12636" s="93"/>
      <c r="L12636" s="93"/>
      <c r="N12636" s="93"/>
      <c r="P12636" s="93"/>
    </row>
    <row r="12637" spans="2:16">
      <c r="B12637" s="93"/>
      <c r="C12637" s="93"/>
      <c r="D12637" s="93"/>
      <c r="F12637" s="93"/>
      <c r="H12637" s="93"/>
      <c r="J12637" s="93"/>
      <c r="L12637" s="93"/>
      <c r="N12637" s="93"/>
      <c r="P12637" s="93"/>
    </row>
    <row r="12638" spans="2:16">
      <c r="B12638" s="93"/>
      <c r="C12638" s="93"/>
      <c r="D12638" s="93"/>
      <c r="F12638" s="93"/>
      <c r="H12638" s="93"/>
      <c r="J12638" s="93"/>
      <c r="L12638" s="93"/>
      <c r="N12638" s="93"/>
      <c r="P12638" s="93"/>
    </row>
    <row r="12639" spans="2:16">
      <c r="B12639" s="93"/>
      <c r="C12639" s="93"/>
      <c r="D12639" s="93"/>
      <c r="F12639" s="93"/>
      <c r="H12639" s="93"/>
      <c r="J12639" s="93"/>
      <c r="L12639" s="93"/>
      <c r="N12639" s="93"/>
      <c r="P12639" s="93"/>
    </row>
    <row r="12640" spans="2:16">
      <c r="B12640" s="93"/>
      <c r="C12640" s="93"/>
      <c r="D12640" s="93"/>
      <c r="F12640" s="93"/>
      <c r="H12640" s="93"/>
      <c r="J12640" s="93"/>
      <c r="L12640" s="93"/>
      <c r="N12640" s="93"/>
      <c r="P12640" s="93"/>
    </row>
    <row r="12641" spans="2:16">
      <c r="B12641" s="93"/>
      <c r="C12641" s="93"/>
      <c r="D12641" s="93"/>
      <c r="F12641" s="93"/>
      <c r="H12641" s="93"/>
      <c r="J12641" s="93"/>
      <c r="L12641" s="93"/>
      <c r="N12641" s="93"/>
      <c r="P12641" s="93"/>
    </row>
    <row r="12642" spans="2:16">
      <c r="B12642" s="93"/>
      <c r="C12642" s="93"/>
      <c r="D12642" s="93"/>
      <c r="F12642" s="93"/>
      <c r="H12642" s="93"/>
      <c r="J12642" s="93"/>
      <c r="L12642" s="93"/>
      <c r="N12642" s="93"/>
      <c r="P12642" s="93"/>
    </row>
    <row r="12643" spans="2:16">
      <c r="B12643" s="93"/>
      <c r="C12643" s="93"/>
      <c r="D12643" s="93"/>
      <c r="F12643" s="93"/>
      <c r="H12643" s="93"/>
      <c r="J12643" s="93"/>
      <c r="L12643" s="93"/>
      <c r="N12643" s="93"/>
      <c r="P12643" s="93"/>
    </row>
    <row r="12644" spans="2:16">
      <c r="B12644" s="93"/>
      <c r="C12644" s="93"/>
      <c r="D12644" s="93"/>
      <c r="F12644" s="93"/>
      <c r="H12644" s="93"/>
      <c r="J12644" s="93"/>
      <c r="L12644" s="93"/>
      <c r="N12644" s="93"/>
      <c r="P12644" s="93"/>
    </row>
    <row r="12645" spans="2:16">
      <c r="B12645" s="93"/>
      <c r="C12645" s="93"/>
      <c r="D12645" s="93"/>
      <c r="F12645" s="93"/>
      <c r="H12645" s="93"/>
      <c r="J12645" s="93"/>
      <c r="L12645" s="93"/>
      <c r="N12645" s="93"/>
      <c r="P12645" s="93"/>
    </row>
    <row r="12646" spans="2:16">
      <c r="B12646" s="93"/>
      <c r="C12646" s="93"/>
      <c r="D12646" s="93"/>
      <c r="F12646" s="93"/>
      <c r="H12646" s="93"/>
      <c r="J12646" s="93"/>
      <c r="L12646" s="93"/>
      <c r="N12646" s="93"/>
      <c r="P12646" s="93"/>
    </row>
    <row r="12647" spans="2:16">
      <c r="B12647" s="93"/>
      <c r="C12647" s="93"/>
      <c r="D12647" s="93"/>
      <c r="F12647" s="93"/>
      <c r="H12647" s="93"/>
      <c r="J12647" s="93"/>
      <c r="L12647" s="93"/>
      <c r="N12647" s="93"/>
      <c r="P12647" s="93"/>
    </row>
    <row r="12648" spans="2:16">
      <c r="B12648" s="93"/>
      <c r="C12648" s="93"/>
      <c r="D12648" s="93"/>
      <c r="F12648" s="93"/>
      <c r="H12648" s="93"/>
      <c r="J12648" s="93"/>
      <c r="L12648" s="93"/>
      <c r="N12648" s="93"/>
      <c r="P12648" s="93"/>
    </row>
    <row r="12649" spans="2:16">
      <c r="B12649" s="93"/>
      <c r="C12649" s="93"/>
      <c r="D12649" s="93"/>
      <c r="F12649" s="93"/>
      <c r="H12649" s="93"/>
      <c r="J12649" s="93"/>
      <c r="L12649" s="93"/>
      <c r="N12649" s="93"/>
      <c r="P12649" s="93"/>
    </row>
    <row r="12650" spans="2:16">
      <c r="B12650" s="93"/>
      <c r="C12650" s="93"/>
      <c r="D12650" s="93"/>
      <c r="F12650" s="93"/>
      <c r="H12650" s="93"/>
      <c r="J12650" s="93"/>
      <c r="L12650" s="93"/>
      <c r="N12650" s="93"/>
      <c r="P12650" s="93"/>
    </row>
    <row r="12651" spans="2:16">
      <c r="B12651" s="93"/>
      <c r="C12651" s="93"/>
      <c r="D12651" s="93"/>
      <c r="F12651" s="93"/>
      <c r="H12651" s="93"/>
      <c r="J12651" s="93"/>
      <c r="L12651" s="93"/>
      <c r="N12651" s="93"/>
      <c r="P12651" s="93"/>
    </row>
    <row r="12652" spans="2:16">
      <c r="B12652" s="93"/>
      <c r="C12652" s="93"/>
      <c r="D12652" s="93"/>
      <c r="F12652" s="93"/>
      <c r="H12652" s="93"/>
      <c r="J12652" s="93"/>
      <c r="L12652" s="93"/>
      <c r="N12652" s="93"/>
      <c r="P12652" s="93"/>
    </row>
    <row r="12653" spans="2:16">
      <c r="B12653" s="93"/>
      <c r="C12653" s="93"/>
      <c r="D12653" s="93"/>
      <c r="F12653" s="93"/>
      <c r="H12653" s="93"/>
      <c r="J12653" s="93"/>
      <c r="L12653" s="93"/>
      <c r="N12653" s="93"/>
      <c r="P12653" s="93"/>
    </row>
    <row r="12654" spans="2:16">
      <c r="B12654" s="93"/>
      <c r="C12654" s="93"/>
      <c r="D12654" s="93"/>
      <c r="F12654" s="93"/>
      <c r="H12654" s="93"/>
      <c r="J12654" s="93"/>
      <c r="L12654" s="93"/>
      <c r="N12654" s="93"/>
      <c r="P12654" s="93"/>
    </row>
    <row r="12655" spans="2:16">
      <c r="B12655" s="93"/>
      <c r="C12655" s="93"/>
      <c r="D12655" s="93"/>
      <c r="F12655" s="93"/>
      <c r="H12655" s="93"/>
      <c r="J12655" s="93"/>
      <c r="L12655" s="93"/>
      <c r="N12655" s="93"/>
      <c r="P12655" s="93"/>
    </row>
    <row r="12656" spans="2:16">
      <c r="B12656" s="93"/>
      <c r="C12656" s="93"/>
      <c r="D12656" s="93"/>
      <c r="F12656" s="93"/>
      <c r="H12656" s="93"/>
      <c r="J12656" s="93"/>
      <c r="L12656" s="93"/>
      <c r="N12656" s="93"/>
      <c r="P12656" s="93"/>
    </row>
    <row r="12657" spans="2:16">
      <c r="B12657" s="93"/>
      <c r="C12657" s="93"/>
      <c r="D12657" s="93"/>
      <c r="F12657" s="93"/>
      <c r="H12657" s="93"/>
      <c r="J12657" s="93"/>
      <c r="L12657" s="93"/>
      <c r="N12657" s="93"/>
      <c r="P12657" s="93"/>
    </row>
    <row r="12658" spans="2:16">
      <c r="B12658" s="93"/>
      <c r="C12658" s="93"/>
      <c r="D12658" s="93"/>
      <c r="F12658" s="93"/>
      <c r="H12658" s="93"/>
      <c r="J12658" s="93"/>
      <c r="L12658" s="93"/>
      <c r="N12658" s="93"/>
      <c r="P12658" s="93"/>
    </row>
    <row r="12659" spans="2:16">
      <c r="B12659" s="93"/>
      <c r="C12659" s="93"/>
      <c r="D12659" s="93"/>
      <c r="F12659" s="93"/>
      <c r="H12659" s="93"/>
      <c r="J12659" s="93"/>
      <c r="L12659" s="93"/>
      <c r="N12659" s="93"/>
      <c r="P12659" s="93"/>
    </row>
    <row r="12660" spans="2:16">
      <c r="B12660" s="93"/>
      <c r="C12660" s="93"/>
      <c r="D12660" s="93"/>
      <c r="F12660" s="93"/>
      <c r="H12660" s="93"/>
      <c r="J12660" s="93"/>
      <c r="L12660" s="93"/>
      <c r="N12660" s="93"/>
      <c r="P12660" s="93"/>
    </row>
    <row r="12661" spans="2:16">
      <c r="B12661" s="93"/>
      <c r="C12661" s="93"/>
      <c r="D12661" s="93"/>
      <c r="F12661" s="93"/>
      <c r="H12661" s="93"/>
      <c r="J12661" s="93"/>
      <c r="L12661" s="93"/>
      <c r="N12661" s="93"/>
      <c r="P12661" s="93"/>
    </row>
    <row r="12662" spans="2:16">
      <c r="B12662" s="93"/>
      <c r="C12662" s="93"/>
      <c r="D12662" s="93"/>
      <c r="F12662" s="93"/>
      <c r="H12662" s="93"/>
      <c r="J12662" s="93"/>
      <c r="L12662" s="93"/>
      <c r="N12662" s="93"/>
      <c r="P12662" s="93"/>
    </row>
    <row r="12663" spans="2:16">
      <c r="B12663" s="93"/>
      <c r="C12663" s="93"/>
      <c r="D12663" s="93"/>
      <c r="F12663" s="93"/>
      <c r="H12663" s="93"/>
      <c r="J12663" s="93"/>
      <c r="L12663" s="93"/>
      <c r="N12663" s="93"/>
      <c r="P12663" s="93"/>
    </row>
    <row r="12664" spans="2:16">
      <c r="B12664" s="93"/>
      <c r="C12664" s="93"/>
      <c r="D12664" s="93"/>
      <c r="F12664" s="93"/>
      <c r="H12664" s="93"/>
      <c r="J12664" s="93"/>
      <c r="L12664" s="93"/>
      <c r="N12664" s="93"/>
      <c r="P12664" s="93"/>
    </row>
    <row r="12665" spans="2:16">
      <c r="B12665" s="93"/>
      <c r="C12665" s="93"/>
      <c r="D12665" s="93"/>
      <c r="F12665" s="93"/>
      <c r="H12665" s="93"/>
      <c r="J12665" s="93"/>
      <c r="L12665" s="93"/>
      <c r="N12665" s="93"/>
      <c r="P12665" s="93"/>
    </row>
    <row r="12666" spans="2:16">
      <c r="B12666" s="93"/>
      <c r="C12666" s="93"/>
      <c r="D12666" s="93"/>
      <c r="F12666" s="93"/>
      <c r="H12666" s="93"/>
      <c r="J12666" s="93"/>
      <c r="L12666" s="93"/>
      <c r="N12666" s="93"/>
      <c r="P12666" s="93"/>
    </row>
    <row r="12667" spans="2:16">
      <c r="B12667" s="93"/>
      <c r="C12667" s="93"/>
      <c r="D12667" s="93"/>
      <c r="F12667" s="93"/>
      <c r="H12667" s="93"/>
      <c r="J12667" s="93"/>
      <c r="L12667" s="93"/>
      <c r="N12667" s="93"/>
      <c r="P12667" s="93"/>
    </row>
    <row r="12668" spans="2:16">
      <c r="B12668" s="93"/>
      <c r="C12668" s="93"/>
      <c r="D12668" s="93"/>
      <c r="F12668" s="93"/>
      <c r="H12668" s="93"/>
      <c r="J12668" s="93"/>
      <c r="L12668" s="93"/>
      <c r="N12668" s="93"/>
      <c r="P12668" s="93"/>
    </row>
    <row r="12669" spans="2:16">
      <c r="B12669" s="93"/>
      <c r="C12669" s="93"/>
      <c r="D12669" s="93"/>
      <c r="F12669" s="93"/>
      <c r="H12669" s="93"/>
      <c r="J12669" s="93"/>
      <c r="L12669" s="93"/>
      <c r="N12669" s="93"/>
      <c r="P12669" s="93"/>
    </row>
    <row r="12670" spans="2:16">
      <c r="B12670" s="93"/>
      <c r="C12670" s="93"/>
      <c r="D12670" s="93"/>
      <c r="F12670" s="93"/>
      <c r="H12670" s="93"/>
      <c r="J12670" s="93"/>
      <c r="L12670" s="93"/>
      <c r="N12670" s="93"/>
      <c r="P12670" s="93"/>
    </row>
    <row r="12671" spans="2:16">
      <c r="B12671" s="93"/>
      <c r="C12671" s="93"/>
      <c r="D12671" s="93"/>
      <c r="F12671" s="93"/>
      <c r="H12671" s="93"/>
      <c r="J12671" s="93"/>
      <c r="L12671" s="93"/>
      <c r="N12671" s="93"/>
      <c r="P12671" s="93"/>
    </row>
    <row r="12672" spans="2:16">
      <c r="B12672" s="93"/>
      <c r="C12672" s="93"/>
      <c r="D12672" s="93"/>
      <c r="F12672" s="93"/>
      <c r="H12672" s="93"/>
      <c r="J12672" s="93"/>
      <c r="L12672" s="93"/>
      <c r="N12672" s="93"/>
      <c r="P12672" s="93"/>
    </row>
    <row r="12673" spans="2:16">
      <c r="B12673" s="93"/>
      <c r="C12673" s="93"/>
      <c r="D12673" s="93"/>
      <c r="F12673" s="93"/>
      <c r="H12673" s="93"/>
      <c r="J12673" s="93"/>
      <c r="L12673" s="93"/>
      <c r="N12673" s="93"/>
      <c r="P12673" s="93"/>
    </row>
    <row r="12674" spans="2:16">
      <c r="B12674" s="93"/>
      <c r="C12674" s="93"/>
      <c r="D12674" s="93"/>
      <c r="F12674" s="93"/>
      <c r="H12674" s="93"/>
      <c r="J12674" s="93"/>
      <c r="L12674" s="93"/>
      <c r="N12674" s="93"/>
      <c r="P12674" s="93"/>
    </row>
    <row r="12675" spans="2:16">
      <c r="B12675" s="93"/>
      <c r="C12675" s="93"/>
      <c r="D12675" s="93"/>
      <c r="F12675" s="93"/>
      <c r="H12675" s="93"/>
      <c r="J12675" s="93"/>
      <c r="L12675" s="93"/>
      <c r="N12675" s="93"/>
      <c r="P12675" s="93"/>
    </row>
    <row r="12676" spans="2:16">
      <c r="B12676" s="93"/>
      <c r="C12676" s="93"/>
      <c r="D12676" s="93"/>
      <c r="F12676" s="93"/>
      <c r="H12676" s="93"/>
      <c r="J12676" s="93"/>
      <c r="L12676" s="93"/>
      <c r="N12676" s="93"/>
      <c r="P12676" s="93"/>
    </row>
    <row r="12677" spans="2:16">
      <c r="B12677" s="93"/>
      <c r="C12677" s="93"/>
      <c r="D12677" s="93"/>
      <c r="F12677" s="93"/>
      <c r="H12677" s="93"/>
      <c r="J12677" s="93"/>
      <c r="L12677" s="93"/>
      <c r="N12677" s="93"/>
      <c r="P12677" s="93"/>
    </row>
    <row r="12678" spans="2:16">
      <c r="B12678" s="93"/>
      <c r="C12678" s="93"/>
      <c r="D12678" s="93"/>
      <c r="F12678" s="93"/>
      <c r="H12678" s="93"/>
      <c r="J12678" s="93"/>
      <c r="L12678" s="93"/>
      <c r="N12678" s="93"/>
      <c r="P12678" s="93"/>
    </row>
    <row r="12679" spans="2:16">
      <c r="B12679" s="93"/>
      <c r="C12679" s="93"/>
      <c r="D12679" s="93"/>
      <c r="F12679" s="93"/>
      <c r="H12679" s="93"/>
      <c r="J12679" s="93"/>
      <c r="L12679" s="93"/>
      <c r="N12679" s="93"/>
      <c r="P12679" s="93"/>
    </row>
    <row r="12680" spans="2:16">
      <c r="B12680" s="93"/>
      <c r="C12680" s="93"/>
      <c r="D12680" s="93"/>
      <c r="F12680" s="93"/>
      <c r="H12680" s="93"/>
      <c r="J12680" s="93"/>
      <c r="L12680" s="93"/>
      <c r="N12680" s="93"/>
      <c r="P12680" s="93"/>
    </row>
    <row r="12681" spans="2:16">
      <c r="B12681" s="93"/>
      <c r="C12681" s="93"/>
      <c r="D12681" s="93"/>
      <c r="F12681" s="93"/>
      <c r="H12681" s="93"/>
      <c r="J12681" s="93"/>
      <c r="L12681" s="93"/>
      <c r="N12681" s="93"/>
      <c r="P12681" s="93"/>
    </row>
    <row r="12682" spans="2:16">
      <c r="B12682" s="93"/>
      <c r="C12682" s="93"/>
      <c r="D12682" s="93"/>
      <c r="F12682" s="93"/>
      <c r="H12682" s="93"/>
      <c r="J12682" s="93"/>
      <c r="L12682" s="93"/>
      <c r="N12682" s="93"/>
      <c r="P12682" s="93"/>
    </row>
    <row r="12683" spans="2:16">
      <c r="B12683" s="93"/>
      <c r="C12683" s="93"/>
      <c r="D12683" s="93"/>
      <c r="F12683" s="93"/>
      <c r="H12683" s="93"/>
      <c r="J12683" s="93"/>
      <c r="L12683" s="93"/>
      <c r="N12683" s="93"/>
      <c r="P12683" s="93"/>
    </row>
    <row r="12684" spans="2:16">
      <c r="B12684" s="93"/>
      <c r="C12684" s="93"/>
      <c r="D12684" s="93"/>
      <c r="F12684" s="93"/>
      <c r="H12684" s="93"/>
      <c r="J12684" s="93"/>
      <c r="L12684" s="93"/>
      <c r="N12684" s="93"/>
      <c r="P12684" s="93"/>
    </row>
    <row r="12685" spans="2:16">
      <c r="B12685" s="93"/>
      <c r="C12685" s="93"/>
      <c r="D12685" s="93"/>
      <c r="F12685" s="93"/>
      <c r="H12685" s="93"/>
      <c r="J12685" s="93"/>
      <c r="L12685" s="93"/>
      <c r="N12685" s="93"/>
      <c r="P12685" s="93"/>
    </row>
    <row r="12686" spans="2:16">
      <c r="B12686" s="93"/>
      <c r="C12686" s="93"/>
      <c r="D12686" s="93"/>
      <c r="F12686" s="93"/>
      <c r="H12686" s="93"/>
      <c r="J12686" s="93"/>
      <c r="L12686" s="93"/>
      <c r="N12686" s="93"/>
      <c r="P12686" s="93"/>
    </row>
    <row r="12687" spans="2:16">
      <c r="B12687" s="93"/>
      <c r="C12687" s="93"/>
      <c r="D12687" s="93"/>
      <c r="F12687" s="93"/>
      <c r="H12687" s="93"/>
      <c r="J12687" s="93"/>
      <c r="L12687" s="93"/>
      <c r="N12687" s="93"/>
      <c r="P12687" s="93"/>
    </row>
    <row r="12688" spans="2:16">
      <c r="B12688" s="93"/>
      <c r="C12688" s="93"/>
      <c r="D12688" s="93"/>
      <c r="F12688" s="93"/>
      <c r="H12688" s="93"/>
      <c r="J12688" s="93"/>
      <c r="L12688" s="93"/>
      <c r="N12688" s="93"/>
      <c r="P12688" s="93"/>
    </row>
    <row r="12689" spans="2:16">
      <c r="B12689" s="93"/>
      <c r="C12689" s="93"/>
      <c r="D12689" s="93"/>
      <c r="F12689" s="93"/>
      <c r="H12689" s="93"/>
      <c r="J12689" s="93"/>
      <c r="L12689" s="93"/>
      <c r="N12689" s="93"/>
      <c r="P12689" s="93"/>
    </row>
    <row r="12690" spans="2:16">
      <c r="B12690" s="93"/>
      <c r="C12690" s="93"/>
      <c r="D12690" s="93"/>
      <c r="F12690" s="93"/>
      <c r="H12690" s="93"/>
      <c r="J12690" s="93"/>
      <c r="L12690" s="93"/>
      <c r="N12690" s="93"/>
      <c r="P12690" s="93"/>
    </row>
    <row r="12691" spans="2:16">
      <c r="B12691" s="93"/>
      <c r="C12691" s="93"/>
      <c r="D12691" s="93"/>
      <c r="F12691" s="93"/>
      <c r="H12691" s="93"/>
      <c r="J12691" s="93"/>
      <c r="L12691" s="93"/>
      <c r="N12691" s="93"/>
      <c r="P12691" s="93"/>
    </row>
    <row r="12692" spans="2:16">
      <c r="B12692" s="93"/>
      <c r="C12692" s="93"/>
      <c r="D12692" s="93"/>
      <c r="F12692" s="93"/>
      <c r="H12692" s="93"/>
      <c r="J12692" s="93"/>
      <c r="L12692" s="93"/>
      <c r="N12692" s="93"/>
      <c r="P12692" s="93"/>
    </row>
    <row r="12693" spans="2:16">
      <c r="B12693" s="93"/>
      <c r="C12693" s="93"/>
      <c r="D12693" s="93"/>
      <c r="F12693" s="93"/>
      <c r="H12693" s="93"/>
      <c r="J12693" s="93"/>
      <c r="L12693" s="93"/>
      <c r="N12693" s="93"/>
      <c r="P12693" s="93"/>
    </row>
    <row r="12694" spans="2:16">
      <c r="B12694" s="93"/>
      <c r="C12694" s="93"/>
      <c r="D12694" s="93"/>
      <c r="F12694" s="93"/>
      <c r="H12694" s="93"/>
      <c r="J12694" s="93"/>
      <c r="L12694" s="93"/>
      <c r="N12694" s="93"/>
      <c r="P12694" s="93"/>
    </row>
    <row r="12695" spans="2:16">
      <c r="B12695" s="93"/>
      <c r="C12695" s="93"/>
      <c r="D12695" s="93"/>
      <c r="F12695" s="93"/>
      <c r="H12695" s="93"/>
      <c r="J12695" s="93"/>
      <c r="L12695" s="93"/>
      <c r="N12695" s="93"/>
      <c r="P12695" s="93"/>
    </row>
    <row r="12696" spans="2:16">
      <c r="B12696" s="93"/>
      <c r="C12696" s="93"/>
      <c r="D12696" s="93"/>
      <c r="F12696" s="93"/>
      <c r="H12696" s="93"/>
      <c r="J12696" s="93"/>
      <c r="L12696" s="93"/>
      <c r="N12696" s="93"/>
      <c r="P12696" s="93"/>
    </row>
    <row r="12697" spans="2:16">
      <c r="B12697" s="93"/>
      <c r="C12697" s="93"/>
      <c r="D12697" s="93"/>
      <c r="F12697" s="93"/>
      <c r="H12697" s="93"/>
      <c r="J12697" s="93"/>
      <c r="L12697" s="93"/>
      <c r="N12697" s="93"/>
      <c r="P12697" s="93"/>
    </row>
    <row r="12698" spans="2:16">
      <c r="B12698" s="93"/>
      <c r="C12698" s="93"/>
      <c r="D12698" s="93"/>
      <c r="F12698" s="93"/>
      <c r="H12698" s="93"/>
      <c r="J12698" s="93"/>
      <c r="L12698" s="93"/>
      <c r="N12698" s="93"/>
      <c r="P12698" s="93"/>
    </row>
    <row r="12699" spans="2:16">
      <c r="B12699" s="93"/>
      <c r="C12699" s="93"/>
      <c r="D12699" s="93"/>
      <c r="F12699" s="93"/>
      <c r="H12699" s="93"/>
      <c r="J12699" s="93"/>
      <c r="L12699" s="93"/>
      <c r="N12699" s="93"/>
      <c r="P12699" s="93"/>
    </row>
    <row r="12700" spans="2:16">
      <c r="B12700" s="93"/>
      <c r="C12700" s="93"/>
      <c r="D12700" s="93"/>
      <c r="F12700" s="93"/>
      <c r="H12700" s="93"/>
      <c r="J12700" s="93"/>
      <c r="L12700" s="93"/>
      <c r="N12700" s="93"/>
      <c r="P12700" s="93"/>
    </row>
    <row r="12701" spans="2:16">
      <c r="B12701" s="93"/>
      <c r="C12701" s="93"/>
      <c r="D12701" s="93"/>
      <c r="F12701" s="93"/>
      <c r="H12701" s="93"/>
      <c r="J12701" s="93"/>
      <c r="L12701" s="93"/>
      <c r="N12701" s="93"/>
      <c r="P12701" s="93"/>
    </row>
    <row r="12702" spans="2:16">
      <c r="B12702" s="93"/>
      <c r="C12702" s="93"/>
      <c r="D12702" s="93"/>
      <c r="F12702" s="93"/>
      <c r="H12702" s="93"/>
      <c r="J12702" s="93"/>
      <c r="L12702" s="93"/>
      <c r="N12702" s="93"/>
      <c r="P12702" s="93"/>
    </row>
    <row r="12703" spans="2:16">
      <c r="B12703" s="93"/>
      <c r="C12703" s="93"/>
      <c r="D12703" s="93"/>
      <c r="F12703" s="93"/>
      <c r="H12703" s="93"/>
      <c r="J12703" s="93"/>
      <c r="L12703" s="93"/>
      <c r="N12703" s="93"/>
      <c r="P12703" s="93"/>
    </row>
    <row r="12704" spans="2:16">
      <c r="B12704" s="93"/>
      <c r="C12704" s="93"/>
      <c r="D12704" s="93"/>
      <c r="F12704" s="93"/>
      <c r="H12704" s="93"/>
      <c r="J12704" s="93"/>
      <c r="L12704" s="93"/>
      <c r="N12704" s="93"/>
      <c r="P12704" s="93"/>
    </row>
    <row r="12705" spans="2:16">
      <c r="B12705" s="93"/>
      <c r="C12705" s="93"/>
      <c r="D12705" s="93"/>
      <c r="F12705" s="93"/>
      <c r="H12705" s="93"/>
      <c r="J12705" s="93"/>
      <c r="L12705" s="93"/>
      <c r="N12705" s="93"/>
      <c r="P12705" s="93"/>
    </row>
    <row r="12706" spans="2:16">
      <c r="B12706" s="93"/>
      <c r="C12706" s="93"/>
      <c r="D12706" s="93"/>
      <c r="F12706" s="93"/>
      <c r="H12706" s="93"/>
      <c r="J12706" s="93"/>
      <c r="L12706" s="93"/>
      <c r="N12706" s="93"/>
      <c r="P12706" s="93"/>
    </row>
    <row r="12707" spans="2:16">
      <c r="B12707" s="93"/>
      <c r="C12707" s="93"/>
      <c r="D12707" s="93"/>
      <c r="F12707" s="93"/>
      <c r="H12707" s="93"/>
      <c r="J12707" s="93"/>
      <c r="L12707" s="93"/>
      <c r="N12707" s="93"/>
      <c r="P12707" s="93"/>
    </row>
    <row r="12708" spans="2:16">
      <c r="B12708" s="93"/>
      <c r="C12708" s="93"/>
      <c r="D12708" s="93"/>
      <c r="F12708" s="93"/>
      <c r="H12708" s="93"/>
      <c r="J12708" s="93"/>
      <c r="L12708" s="93"/>
      <c r="N12708" s="93"/>
      <c r="P12708" s="93"/>
    </row>
    <row r="12709" spans="2:16">
      <c r="B12709" s="93"/>
      <c r="C12709" s="93"/>
      <c r="D12709" s="93"/>
      <c r="F12709" s="93"/>
      <c r="H12709" s="93"/>
      <c r="J12709" s="93"/>
      <c r="L12709" s="93"/>
      <c r="N12709" s="93"/>
      <c r="P12709" s="93"/>
    </row>
    <row r="12710" spans="2:16">
      <c r="B12710" s="93"/>
      <c r="C12710" s="93"/>
      <c r="D12710" s="93"/>
      <c r="F12710" s="93"/>
      <c r="H12710" s="93"/>
      <c r="J12710" s="93"/>
      <c r="L12710" s="93"/>
      <c r="N12710" s="93"/>
      <c r="P12710" s="93"/>
    </row>
    <row r="12711" spans="2:16">
      <c r="B12711" s="93"/>
      <c r="C12711" s="93"/>
      <c r="D12711" s="93"/>
      <c r="F12711" s="93"/>
      <c r="H12711" s="93"/>
      <c r="J12711" s="93"/>
      <c r="L12711" s="93"/>
      <c r="N12711" s="93"/>
      <c r="P12711" s="93"/>
    </row>
    <row r="12712" spans="2:16">
      <c r="B12712" s="93"/>
      <c r="C12712" s="93"/>
      <c r="D12712" s="93"/>
      <c r="F12712" s="93"/>
      <c r="H12712" s="93"/>
      <c r="J12712" s="93"/>
      <c r="L12712" s="93"/>
      <c r="N12712" s="93"/>
      <c r="P12712" s="93"/>
    </row>
    <row r="12713" spans="2:16">
      <c r="B12713" s="93"/>
      <c r="C12713" s="93"/>
      <c r="D12713" s="93"/>
      <c r="F12713" s="93"/>
      <c r="H12713" s="93"/>
      <c r="J12713" s="93"/>
      <c r="L12713" s="93"/>
      <c r="N12713" s="93"/>
      <c r="P12713" s="93"/>
    </row>
    <row r="12714" spans="2:16">
      <c r="B12714" s="93"/>
      <c r="C12714" s="93"/>
      <c r="D12714" s="93"/>
      <c r="F12714" s="93"/>
      <c r="H12714" s="93"/>
      <c r="J12714" s="93"/>
      <c r="L12714" s="93"/>
      <c r="N12714" s="93"/>
      <c r="P12714" s="93"/>
    </row>
    <row r="12715" spans="2:16">
      <c r="B12715" s="93"/>
      <c r="C12715" s="93"/>
      <c r="D12715" s="93"/>
      <c r="F12715" s="93"/>
      <c r="H12715" s="93"/>
      <c r="J12715" s="93"/>
      <c r="L12715" s="93"/>
      <c r="N12715" s="93"/>
      <c r="P12715" s="93"/>
    </row>
    <row r="12716" spans="2:16">
      <c r="B12716" s="93"/>
      <c r="C12716" s="93"/>
      <c r="D12716" s="93"/>
      <c r="F12716" s="93"/>
      <c r="H12716" s="93"/>
      <c r="J12716" s="93"/>
      <c r="L12716" s="93"/>
      <c r="N12716" s="93"/>
      <c r="P12716" s="93"/>
    </row>
    <row r="12717" spans="2:16">
      <c r="B12717" s="93"/>
      <c r="C12717" s="93"/>
      <c r="D12717" s="93"/>
      <c r="F12717" s="93"/>
      <c r="H12717" s="93"/>
      <c r="J12717" s="93"/>
      <c r="L12717" s="93"/>
      <c r="N12717" s="93"/>
      <c r="P12717" s="93"/>
    </row>
    <row r="12718" spans="2:16">
      <c r="B12718" s="93"/>
      <c r="C12718" s="93"/>
      <c r="D12718" s="93"/>
      <c r="F12718" s="93"/>
      <c r="H12718" s="93"/>
      <c r="J12718" s="93"/>
      <c r="L12718" s="93"/>
      <c r="N12718" s="93"/>
      <c r="P12718" s="93"/>
    </row>
    <row r="12719" spans="2:16">
      <c r="B12719" s="93"/>
      <c r="C12719" s="93"/>
      <c r="D12719" s="93"/>
      <c r="F12719" s="93"/>
      <c r="H12719" s="93"/>
      <c r="J12719" s="93"/>
      <c r="L12719" s="93"/>
      <c r="N12719" s="93"/>
      <c r="P12719" s="93"/>
    </row>
    <row r="12720" spans="2:16">
      <c r="B12720" s="93"/>
      <c r="C12720" s="93"/>
      <c r="D12720" s="93"/>
      <c r="F12720" s="93"/>
      <c r="H12720" s="93"/>
      <c r="J12720" s="93"/>
      <c r="L12720" s="93"/>
      <c r="N12720" s="93"/>
      <c r="P12720" s="93"/>
    </row>
    <row r="12721" spans="2:16">
      <c r="B12721" s="93"/>
      <c r="C12721" s="93"/>
      <c r="D12721" s="93"/>
      <c r="F12721" s="93"/>
      <c r="H12721" s="93"/>
      <c r="J12721" s="93"/>
      <c r="L12721" s="93"/>
      <c r="N12721" s="93"/>
      <c r="P12721" s="93"/>
    </row>
    <row r="12722" spans="2:16">
      <c r="B12722" s="93"/>
      <c r="C12722" s="93"/>
      <c r="D12722" s="93"/>
      <c r="F12722" s="93"/>
      <c r="H12722" s="93"/>
      <c r="J12722" s="93"/>
      <c r="L12722" s="93"/>
      <c r="N12722" s="93"/>
      <c r="P12722" s="93"/>
    </row>
    <row r="12723" spans="2:16">
      <c r="B12723" s="93"/>
      <c r="C12723" s="93"/>
      <c r="D12723" s="93"/>
      <c r="F12723" s="93"/>
      <c r="H12723" s="93"/>
      <c r="J12723" s="93"/>
      <c r="L12723" s="93"/>
      <c r="N12723" s="93"/>
      <c r="P12723" s="93"/>
    </row>
    <row r="12724" spans="2:16">
      <c r="B12724" s="93"/>
      <c r="C12724" s="93"/>
      <c r="D12724" s="93"/>
      <c r="F12724" s="93"/>
      <c r="H12724" s="93"/>
      <c r="J12724" s="93"/>
      <c r="L12724" s="93"/>
      <c r="N12724" s="93"/>
      <c r="P12724" s="93"/>
    </row>
    <row r="12725" spans="2:16">
      <c r="B12725" s="93"/>
      <c r="C12725" s="93"/>
      <c r="D12725" s="93"/>
      <c r="F12725" s="93"/>
      <c r="H12725" s="93"/>
      <c r="J12725" s="93"/>
      <c r="L12725" s="93"/>
      <c r="N12725" s="93"/>
      <c r="P12725" s="93"/>
    </row>
    <row r="12726" spans="2:16">
      <c r="B12726" s="93"/>
      <c r="C12726" s="93"/>
      <c r="D12726" s="93"/>
      <c r="F12726" s="93"/>
      <c r="H12726" s="93"/>
      <c r="J12726" s="93"/>
      <c r="L12726" s="93"/>
      <c r="N12726" s="93"/>
      <c r="P12726" s="93"/>
    </row>
    <row r="12727" spans="2:16">
      <c r="B12727" s="93"/>
      <c r="C12727" s="93"/>
      <c r="D12727" s="93"/>
      <c r="F12727" s="93"/>
      <c r="H12727" s="93"/>
      <c r="J12727" s="93"/>
      <c r="L12727" s="93"/>
      <c r="N12727" s="93"/>
      <c r="P12727" s="93"/>
    </row>
    <row r="12728" spans="2:16">
      <c r="B12728" s="93"/>
      <c r="C12728" s="93"/>
      <c r="D12728" s="93"/>
      <c r="F12728" s="93"/>
      <c r="H12728" s="93"/>
      <c r="J12728" s="93"/>
      <c r="L12728" s="93"/>
      <c r="N12728" s="93"/>
      <c r="P12728" s="93"/>
    </row>
    <row r="12729" spans="2:16">
      <c r="B12729" s="93"/>
      <c r="C12729" s="93"/>
      <c r="D12729" s="93"/>
      <c r="F12729" s="93"/>
      <c r="H12729" s="93"/>
      <c r="J12729" s="93"/>
      <c r="L12729" s="93"/>
      <c r="N12729" s="93"/>
      <c r="P12729" s="93"/>
    </row>
    <row r="12730" spans="2:16">
      <c r="B12730" s="93"/>
      <c r="C12730" s="93"/>
      <c r="D12730" s="93"/>
      <c r="F12730" s="93"/>
      <c r="H12730" s="93"/>
      <c r="J12730" s="93"/>
      <c r="L12730" s="93"/>
      <c r="N12730" s="93"/>
      <c r="P12730" s="93"/>
    </row>
    <row r="12731" spans="2:16">
      <c r="B12731" s="93"/>
      <c r="C12731" s="93"/>
      <c r="D12731" s="93"/>
      <c r="F12731" s="93"/>
      <c r="H12731" s="93"/>
      <c r="J12731" s="93"/>
      <c r="L12731" s="93"/>
      <c r="N12731" s="93"/>
      <c r="P12731" s="93"/>
    </row>
    <row r="12732" spans="2:16">
      <c r="B12732" s="93"/>
      <c r="C12732" s="93"/>
      <c r="D12732" s="93"/>
      <c r="F12732" s="93"/>
      <c r="H12732" s="93"/>
      <c r="J12732" s="93"/>
      <c r="L12732" s="93"/>
      <c r="N12732" s="93"/>
      <c r="P12732" s="93"/>
    </row>
    <row r="12733" spans="2:16">
      <c r="B12733" s="93"/>
      <c r="C12733" s="93"/>
      <c r="D12733" s="93"/>
      <c r="F12733" s="93"/>
      <c r="H12733" s="93"/>
      <c r="J12733" s="93"/>
      <c r="L12733" s="93"/>
      <c r="N12733" s="93"/>
      <c r="P12733" s="93"/>
    </row>
    <row r="12734" spans="2:16">
      <c r="B12734" s="93"/>
      <c r="C12734" s="93"/>
      <c r="D12734" s="93"/>
      <c r="F12734" s="93"/>
      <c r="H12734" s="93"/>
      <c r="J12734" s="93"/>
      <c r="L12734" s="93"/>
      <c r="N12734" s="93"/>
      <c r="P12734" s="93"/>
    </row>
    <row r="12735" spans="2:16">
      <c r="B12735" s="93"/>
      <c r="C12735" s="93"/>
      <c r="D12735" s="93"/>
      <c r="F12735" s="93"/>
      <c r="H12735" s="93"/>
      <c r="J12735" s="93"/>
      <c r="L12735" s="93"/>
      <c r="N12735" s="93"/>
      <c r="P12735" s="93"/>
    </row>
    <row r="12736" spans="2:16">
      <c r="B12736" s="93"/>
      <c r="C12736" s="93"/>
      <c r="D12736" s="93"/>
      <c r="F12736" s="93"/>
      <c r="H12736" s="93"/>
      <c r="J12736" s="93"/>
      <c r="L12736" s="93"/>
      <c r="N12736" s="93"/>
      <c r="P12736" s="93"/>
    </row>
    <row r="12737" spans="2:16">
      <c r="B12737" s="93"/>
      <c r="C12737" s="93"/>
      <c r="D12737" s="93"/>
      <c r="F12737" s="93"/>
      <c r="H12737" s="93"/>
      <c r="J12737" s="93"/>
      <c r="L12737" s="93"/>
      <c r="N12737" s="93"/>
      <c r="P12737" s="93"/>
    </row>
    <row r="12738" spans="2:16">
      <c r="B12738" s="93"/>
      <c r="C12738" s="93"/>
      <c r="D12738" s="93"/>
      <c r="F12738" s="93"/>
      <c r="H12738" s="93"/>
      <c r="J12738" s="93"/>
      <c r="L12738" s="93"/>
      <c r="N12738" s="93"/>
      <c r="P12738" s="93"/>
    </row>
    <row r="12739" spans="2:16">
      <c r="B12739" s="93"/>
      <c r="C12739" s="93"/>
      <c r="D12739" s="93"/>
      <c r="F12739" s="93"/>
      <c r="H12739" s="93"/>
      <c r="J12739" s="93"/>
      <c r="L12739" s="93"/>
      <c r="N12739" s="93"/>
      <c r="P12739" s="93"/>
    </row>
    <row r="12740" spans="2:16">
      <c r="B12740" s="93"/>
      <c r="C12740" s="93"/>
      <c r="D12740" s="93"/>
      <c r="F12740" s="93"/>
      <c r="H12740" s="93"/>
      <c r="J12740" s="93"/>
      <c r="L12740" s="93"/>
      <c r="N12740" s="93"/>
      <c r="P12740" s="93"/>
    </row>
    <row r="12741" spans="2:16">
      <c r="B12741" s="93"/>
      <c r="C12741" s="93"/>
      <c r="D12741" s="93"/>
      <c r="F12741" s="93"/>
      <c r="H12741" s="93"/>
      <c r="J12741" s="93"/>
      <c r="L12741" s="93"/>
      <c r="N12741" s="93"/>
      <c r="P12741" s="93"/>
    </row>
    <row r="12742" spans="2:16">
      <c r="B12742" s="93"/>
      <c r="C12742" s="93"/>
      <c r="D12742" s="93"/>
      <c r="F12742" s="93"/>
      <c r="H12742" s="93"/>
      <c r="J12742" s="93"/>
      <c r="L12742" s="93"/>
      <c r="N12742" s="93"/>
      <c r="P12742" s="93"/>
    </row>
    <row r="12743" spans="2:16">
      <c r="B12743" s="93"/>
      <c r="C12743" s="93"/>
      <c r="D12743" s="93"/>
      <c r="F12743" s="93"/>
      <c r="H12743" s="93"/>
      <c r="J12743" s="93"/>
      <c r="L12743" s="93"/>
      <c r="N12743" s="93"/>
      <c r="P12743" s="93"/>
    </row>
    <row r="12744" spans="2:16">
      <c r="B12744" s="93"/>
      <c r="C12744" s="93"/>
      <c r="D12744" s="93"/>
      <c r="F12744" s="93"/>
      <c r="H12744" s="93"/>
      <c r="J12744" s="93"/>
      <c r="L12744" s="93"/>
      <c r="N12744" s="93"/>
      <c r="P12744" s="93"/>
    </row>
    <row r="12745" spans="2:16">
      <c r="B12745" s="93"/>
      <c r="C12745" s="93"/>
      <c r="D12745" s="93"/>
      <c r="F12745" s="93"/>
      <c r="H12745" s="93"/>
      <c r="J12745" s="93"/>
      <c r="L12745" s="93"/>
      <c r="N12745" s="93"/>
      <c r="P12745" s="93"/>
    </row>
    <row r="12746" spans="2:16">
      <c r="B12746" s="93"/>
      <c r="C12746" s="93"/>
      <c r="D12746" s="93"/>
      <c r="F12746" s="93"/>
      <c r="H12746" s="93"/>
      <c r="J12746" s="93"/>
      <c r="L12746" s="93"/>
      <c r="N12746" s="93"/>
      <c r="P12746" s="93"/>
    </row>
    <row r="12747" spans="2:16">
      <c r="B12747" s="93"/>
      <c r="C12747" s="93"/>
      <c r="D12747" s="93"/>
      <c r="F12747" s="93"/>
      <c r="H12747" s="93"/>
      <c r="J12747" s="93"/>
      <c r="L12747" s="93"/>
      <c r="N12747" s="93"/>
      <c r="P12747" s="93"/>
    </row>
    <row r="12748" spans="2:16">
      <c r="B12748" s="93"/>
      <c r="C12748" s="93"/>
      <c r="D12748" s="93"/>
      <c r="F12748" s="93"/>
      <c r="H12748" s="93"/>
      <c r="J12748" s="93"/>
      <c r="L12748" s="93"/>
      <c r="N12748" s="93"/>
      <c r="P12748" s="93"/>
    </row>
    <row r="12749" spans="2:16">
      <c r="B12749" s="93"/>
      <c r="C12749" s="93"/>
      <c r="D12749" s="93"/>
      <c r="F12749" s="93"/>
      <c r="H12749" s="93"/>
      <c r="J12749" s="93"/>
      <c r="L12749" s="93"/>
      <c r="N12749" s="93"/>
      <c r="P12749" s="93"/>
    </row>
    <row r="12750" spans="2:16">
      <c r="B12750" s="93"/>
      <c r="C12750" s="93"/>
      <c r="D12750" s="93"/>
      <c r="F12750" s="93"/>
      <c r="H12750" s="93"/>
      <c r="J12750" s="93"/>
      <c r="L12750" s="93"/>
      <c r="N12750" s="93"/>
      <c r="P12750" s="93"/>
    </row>
    <row r="12751" spans="2:16">
      <c r="B12751" s="93"/>
      <c r="C12751" s="93"/>
      <c r="D12751" s="93"/>
      <c r="F12751" s="93"/>
      <c r="H12751" s="93"/>
      <c r="J12751" s="93"/>
      <c r="L12751" s="93"/>
      <c r="N12751" s="93"/>
      <c r="P12751" s="93"/>
    </row>
    <row r="12752" spans="2:16">
      <c r="B12752" s="93"/>
      <c r="C12752" s="93"/>
      <c r="D12752" s="93"/>
      <c r="F12752" s="93"/>
      <c r="H12752" s="93"/>
      <c r="J12752" s="93"/>
      <c r="L12752" s="93"/>
      <c r="N12752" s="93"/>
      <c r="P12752" s="93"/>
    </row>
    <row r="12753" spans="2:16">
      <c r="B12753" s="93"/>
      <c r="C12753" s="93"/>
      <c r="D12753" s="93"/>
      <c r="F12753" s="93"/>
      <c r="H12753" s="93"/>
      <c r="J12753" s="93"/>
      <c r="L12753" s="93"/>
      <c r="N12753" s="93"/>
      <c r="P12753" s="93"/>
    </row>
    <row r="12754" spans="2:16">
      <c r="B12754" s="93"/>
      <c r="C12754" s="93"/>
      <c r="D12754" s="93"/>
      <c r="F12754" s="93"/>
      <c r="H12754" s="93"/>
      <c r="J12754" s="93"/>
      <c r="L12754" s="93"/>
      <c r="N12754" s="93"/>
      <c r="P12754" s="93"/>
    </row>
    <row r="12755" spans="2:16">
      <c r="B12755" s="93"/>
      <c r="C12755" s="93"/>
      <c r="D12755" s="93"/>
      <c r="F12755" s="93"/>
      <c r="H12755" s="93"/>
      <c r="J12755" s="93"/>
      <c r="L12755" s="93"/>
      <c r="N12755" s="93"/>
      <c r="P12755" s="93"/>
    </row>
    <row r="12756" spans="2:16">
      <c r="B12756" s="93"/>
      <c r="C12756" s="93"/>
      <c r="D12756" s="93"/>
      <c r="F12756" s="93"/>
      <c r="H12756" s="93"/>
      <c r="J12756" s="93"/>
      <c r="L12756" s="93"/>
      <c r="N12756" s="93"/>
      <c r="P12756" s="93"/>
    </row>
    <row r="12757" spans="2:16">
      <c r="B12757" s="93"/>
      <c r="C12757" s="93"/>
      <c r="D12757" s="93"/>
      <c r="F12757" s="93"/>
      <c r="H12757" s="93"/>
      <c r="J12757" s="93"/>
      <c r="L12757" s="93"/>
      <c r="N12757" s="93"/>
      <c r="P12757" s="93"/>
    </row>
    <row r="12758" spans="2:16">
      <c r="B12758" s="93"/>
      <c r="C12758" s="93"/>
      <c r="D12758" s="93"/>
      <c r="F12758" s="93"/>
      <c r="H12758" s="93"/>
      <c r="J12758" s="93"/>
      <c r="L12758" s="93"/>
      <c r="N12758" s="93"/>
      <c r="P12758" s="93"/>
    </row>
    <row r="12759" spans="2:16">
      <c r="B12759" s="93"/>
      <c r="C12759" s="93"/>
      <c r="D12759" s="93"/>
      <c r="F12759" s="93"/>
      <c r="H12759" s="93"/>
      <c r="J12759" s="93"/>
      <c r="L12759" s="93"/>
      <c r="N12759" s="93"/>
      <c r="P12759" s="93"/>
    </row>
    <row r="12760" spans="2:16">
      <c r="B12760" s="93"/>
      <c r="C12760" s="93"/>
      <c r="D12760" s="93"/>
      <c r="F12760" s="93"/>
      <c r="H12760" s="93"/>
      <c r="J12760" s="93"/>
      <c r="L12760" s="93"/>
      <c r="N12760" s="93"/>
      <c r="P12760" s="93"/>
    </row>
    <row r="12761" spans="2:16">
      <c r="B12761" s="93"/>
      <c r="C12761" s="93"/>
      <c r="D12761" s="93"/>
      <c r="F12761" s="93"/>
      <c r="H12761" s="93"/>
      <c r="J12761" s="93"/>
      <c r="L12761" s="93"/>
      <c r="N12761" s="93"/>
      <c r="P12761" s="93"/>
    </row>
    <row r="12762" spans="2:16">
      <c r="B12762" s="93"/>
      <c r="C12762" s="93"/>
      <c r="D12762" s="93"/>
      <c r="F12762" s="93"/>
      <c r="H12762" s="93"/>
      <c r="J12762" s="93"/>
      <c r="L12762" s="93"/>
      <c r="N12762" s="93"/>
      <c r="P12762" s="93"/>
    </row>
    <row r="12763" spans="2:16">
      <c r="B12763" s="93"/>
      <c r="C12763" s="93"/>
      <c r="D12763" s="93"/>
      <c r="F12763" s="93"/>
      <c r="H12763" s="93"/>
      <c r="J12763" s="93"/>
      <c r="L12763" s="93"/>
      <c r="N12763" s="93"/>
      <c r="P12763" s="93"/>
    </row>
    <row r="12764" spans="2:16">
      <c r="B12764" s="93"/>
      <c r="C12764" s="93"/>
      <c r="D12764" s="93"/>
      <c r="F12764" s="93"/>
      <c r="H12764" s="93"/>
      <c r="J12764" s="93"/>
      <c r="L12764" s="93"/>
      <c r="N12764" s="93"/>
      <c r="P12764" s="93"/>
    </row>
    <row r="12765" spans="2:16">
      <c r="B12765" s="93"/>
      <c r="C12765" s="93"/>
      <c r="D12765" s="93"/>
      <c r="F12765" s="93"/>
      <c r="H12765" s="93"/>
      <c r="J12765" s="93"/>
      <c r="L12765" s="93"/>
      <c r="N12765" s="93"/>
      <c r="P12765" s="93"/>
    </row>
    <row r="12766" spans="2:16">
      <c r="B12766" s="93"/>
      <c r="C12766" s="93"/>
      <c r="D12766" s="93"/>
      <c r="F12766" s="93"/>
      <c r="H12766" s="93"/>
      <c r="J12766" s="93"/>
      <c r="L12766" s="93"/>
      <c r="N12766" s="93"/>
      <c r="P12766" s="93"/>
    </row>
    <row r="12767" spans="2:16">
      <c r="B12767" s="93"/>
      <c r="C12767" s="93"/>
      <c r="D12767" s="93"/>
      <c r="F12767" s="93"/>
      <c r="H12767" s="93"/>
      <c r="J12767" s="93"/>
      <c r="L12767" s="93"/>
      <c r="N12767" s="93"/>
      <c r="P12767" s="93"/>
    </row>
    <row r="12768" spans="2:16">
      <c r="B12768" s="93"/>
      <c r="C12768" s="93"/>
      <c r="D12768" s="93"/>
      <c r="F12768" s="93"/>
      <c r="H12768" s="93"/>
      <c r="J12768" s="93"/>
      <c r="L12768" s="93"/>
      <c r="N12768" s="93"/>
      <c r="P12768" s="93"/>
    </row>
    <row r="12769" spans="2:16">
      <c r="B12769" s="93"/>
      <c r="C12769" s="93"/>
      <c r="D12769" s="93"/>
      <c r="F12769" s="93"/>
      <c r="H12769" s="93"/>
      <c r="J12769" s="93"/>
      <c r="L12769" s="93"/>
      <c r="N12769" s="93"/>
      <c r="P12769" s="93"/>
    </row>
    <row r="12770" spans="2:16">
      <c r="B12770" s="93"/>
      <c r="C12770" s="93"/>
      <c r="D12770" s="93"/>
      <c r="F12770" s="93"/>
      <c r="H12770" s="93"/>
      <c r="J12770" s="93"/>
      <c r="L12770" s="93"/>
      <c r="N12770" s="93"/>
      <c r="P12770" s="93"/>
    </row>
    <row r="12771" spans="2:16">
      <c r="B12771" s="93"/>
      <c r="C12771" s="93"/>
      <c r="D12771" s="93"/>
      <c r="F12771" s="93"/>
      <c r="H12771" s="93"/>
      <c r="J12771" s="93"/>
      <c r="L12771" s="93"/>
      <c r="N12771" s="93"/>
      <c r="P12771" s="93"/>
    </row>
    <row r="12772" spans="2:16">
      <c r="B12772" s="93"/>
      <c r="C12772" s="93"/>
      <c r="D12772" s="93"/>
      <c r="F12772" s="93"/>
      <c r="H12772" s="93"/>
      <c r="J12772" s="93"/>
      <c r="L12772" s="93"/>
      <c r="N12772" s="93"/>
      <c r="P12772" s="93"/>
    </row>
    <row r="12773" spans="2:16">
      <c r="B12773" s="93"/>
      <c r="C12773" s="93"/>
      <c r="D12773" s="93"/>
      <c r="F12773" s="93"/>
      <c r="H12773" s="93"/>
      <c r="J12773" s="93"/>
      <c r="L12773" s="93"/>
      <c r="N12773" s="93"/>
      <c r="P12773" s="93"/>
    </row>
    <row r="12774" spans="2:16">
      <c r="B12774" s="93"/>
      <c r="C12774" s="93"/>
      <c r="D12774" s="93"/>
      <c r="F12774" s="93"/>
      <c r="H12774" s="93"/>
      <c r="J12774" s="93"/>
      <c r="L12774" s="93"/>
      <c r="N12774" s="93"/>
      <c r="P12774" s="93"/>
    </row>
    <row r="12775" spans="2:16">
      <c r="B12775" s="93"/>
      <c r="C12775" s="93"/>
      <c r="D12775" s="93"/>
      <c r="F12775" s="93"/>
      <c r="H12775" s="93"/>
      <c r="J12775" s="93"/>
      <c r="L12775" s="93"/>
      <c r="N12775" s="93"/>
      <c r="P12775" s="93"/>
    </row>
    <row r="12776" spans="2:16">
      <c r="B12776" s="93"/>
      <c r="C12776" s="93"/>
      <c r="D12776" s="93"/>
      <c r="F12776" s="93"/>
      <c r="H12776" s="93"/>
      <c r="J12776" s="93"/>
      <c r="L12776" s="93"/>
      <c r="N12776" s="93"/>
      <c r="P12776" s="93"/>
    </row>
    <row r="12777" spans="2:16">
      <c r="B12777" s="93"/>
      <c r="C12777" s="93"/>
      <c r="D12777" s="93"/>
      <c r="F12777" s="93"/>
      <c r="H12777" s="93"/>
      <c r="J12777" s="93"/>
      <c r="L12777" s="93"/>
      <c r="N12777" s="93"/>
      <c r="P12777" s="93"/>
    </row>
    <row r="12778" spans="2:16">
      <c r="B12778" s="93"/>
      <c r="C12778" s="93"/>
      <c r="D12778" s="93"/>
      <c r="F12778" s="93"/>
      <c r="H12778" s="93"/>
      <c r="J12778" s="93"/>
      <c r="L12778" s="93"/>
      <c r="N12778" s="93"/>
      <c r="P12778" s="93"/>
    </row>
    <row r="12779" spans="2:16">
      <c r="B12779" s="93"/>
      <c r="C12779" s="93"/>
      <c r="D12779" s="93"/>
      <c r="F12779" s="93"/>
      <c r="H12779" s="93"/>
      <c r="J12779" s="93"/>
      <c r="L12779" s="93"/>
      <c r="N12779" s="93"/>
      <c r="P12779" s="93"/>
    </row>
    <row r="12780" spans="2:16">
      <c r="B12780" s="93"/>
      <c r="C12780" s="93"/>
      <c r="D12780" s="93"/>
      <c r="F12780" s="93"/>
      <c r="H12780" s="93"/>
      <c r="J12780" s="93"/>
      <c r="L12780" s="93"/>
      <c r="N12780" s="93"/>
      <c r="P12780" s="93"/>
    </row>
    <row r="12781" spans="2:16">
      <c r="B12781" s="93"/>
      <c r="C12781" s="93"/>
      <c r="D12781" s="93"/>
      <c r="F12781" s="93"/>
      <c r="H12781" s="93"/>
      <c r="J12781" s="93"/>
      <c r="L12781" s="93"/>
      <c r="N12781" s="93"/>
      <c r="P12781" s="93"/>
    </row>
    <row r="12782" spans="2:16">
      <c r="B12782" s="93"/>
      <c r="C12782" s="93"/>
      <c r="D12782" s="93"/>
      <c r="F12782" s="93"/>
      <c r="H12782" s="93"/>
      <c r="J12782" s="93"/>
      <c r="L12782" s="93"/>
      <c r="N12782" s="93"/>
      <c r="P12782" s="93"/>
    </row>
    <row r="12783" spans="2:16">
      <c r="B12783" s="93"/>
      <c r="C12783" s="93"/>
      <c r="D12783" s="93"/>
      <c r="F12783" s="93"/>
      <c r="H12783" s="93"/>
      <c r="J12783" s="93"/>
      <c r="L12783" s="93"/>
      <c r="N12783" s="93"/>
      <c r="P12783" s="93"/>
    </row>
    <row r="12784" spans="2:16">
      <c r="B12784" s="93"/>
      <c r="C12784" s="93"/>
      <c r="D12784" s="93"/>
      <c r="F12784" s="93"/>
      <c r="H12784" s="93"/>
      <c r="J12784" s="93"/>
      <c r="L12784" s="93"/>
      <c r="N12784" s="93"/>
      <c r="P12784" s="93"/>
    </row>
    <row r="12785" spans="2:16">
      <c r="B12785" s="93"/>
      <c r="C12785" s="93"/>
      <c r="D12785" s="93"/>
      <c r="F12785" s="93"/>
      <c r="H12785" s="93"/>
      <c r="J12785" s="93"/>
      <c r="L12785" s="93"/>
      <c r="N12785" s="93"/>
      <c r="P12785" s="93"/>
    </row>
    <row r="12786" spans="2:16">
      <c r="B12786" s="93"/>
      <c r="C12786" s="93"/>
      <c r="D12786" s="93"/>
      <c r="F12786" s="93"/>
      <c r="H12786" s="93"/>
      <c r="J12786" s="93"/>
      <c r="L12786" s="93"/>
      <c r="N12786" s="93"/>
      <c r="P12786" s="93"/>
    </row>
    <row r="12787" spans="2:16">
      <c r="B12787" s="93"/>
      <c r="C12787" s="93"/>
      <c r="D12787" s="93"/>
      <c r="F12787" s="93"/>
      <c r="H12787" s="93"/>
      <c r="J12787" s="93"/>
      <c r="L12787" s="93"/>
      <c r="N12787" s="93"/>
      <c r="P12787" s="93"/>
    </row>
    <row r="12788" spans="2:16">
      <c r="B12788" s="93"/>
      <c r="C12788" s="93"/>
      <c r="D12788" s="93"/>
      <c r="F12788" s="93"/>
      <c r="H12788" s="93"/>
      <c r="J12788" s="93"/>
      <c r="L12788" s="93"/>
      <c r="N12788" s="93"/>
      <c r="P12788" s="93"/>
    </row>
    <row r="12789" spans="2:16">
      <c r="B12789" s="93"/>
      <c r="C12789" s="93"/>
      <c r="D12789" s="93"/>
      <c r="F12789" s="93"/>
      <c r="H12789" s="93"/>
      <c r="J12789" s="93"/>
      <c r="L12789" s="93"/>
      <c r="N12789" s="93"/>
      <c r="P12789" s="93"/>
    </row>
    <row r="12790" spans="2:16">
      <c r="B12790" s="93"/>
      <c r="C12790" s="93"/>
      <c r="D12790" s="93"/>
      <c r="F12790" s="93"/>
      <c r="H12790" s="93"/>
      <c r="J12790" s="93"/>
      <c r="L12790" s="93"/>
      <c r="N12790" s="93"/>
      <c r="P12790" s="93"/>
    </row>
    <row r="12791" spans="2:16">
      <c r="B12791" s="93"/>
      <c r="C12791" s="93"/>
      <c r="D12791" s="93"/>
      <c r="F12791" s="93"/>
      <c r="H12791" s="93"/>
      <c r="J12791" s="93"/>
      <c r="L12791" s="93"/>
      <c r="N12791" s="93"/>
      <c r="P12791" s="93"/>
    </row>
    <row r="12792" spans="2:16">
      <c r="B12792" s="93"/>
      <c r="C12792" s="93"/>
      <c r="D12792" s="93"/>
      <c r="F12792" s="93"/>
      <c r="H12792" s="93"/>
      <c r="J12792" s="93"/>
      <c r="L12792" s="93"/>
      <c r="N12792" s="93"/>
      <c r="P12792" s="93"/>
    </row>
    <row r="12793" spans="2:16">
      <c r="B12793" s="93"/>
      <c r="C12793" s="93"/>
      <c r="D12793" s="93"/>
      <c r="F12793" s="93"/>
      <c r="H12793" s="93"/>
      <c r="J12793" s="93"/>
      <c r="L12793" s="93"/>
      <c r="N12793" s="93"/>
      <c r="P12793" s="93"/>
    </row>
    <row r="12794" spans="2:16">
      <c r="B12794" s="93"/>
      <c r="C12794" s="93"/>
      <c r="D12794" s="93"/>
      <c r="F12794" s="93"/>
      <c r="H12794" s="93"/>
      <c r="J12794" s="93"/>
      <c r="L12794" s="93"/>
      <c r="N12794" s="93"/>
      <c r="P12794" s="93"/>
    </row>
    <row r="12795" spans="2:16">
      <c r="B12795" s="93"/>
      <c r="C12795" s="93"/>
      <c r="D12795" s="93"/>
      <c r="F12795" s="93"/>
      <c r="H12795" s="93"/>
      <c r="J12795" s="93"/>
      <c r="L12795" s="93"/>
      <c r="N12795" s="93"/>
      <c r="P12795" s="93"/>
    </row>
    <row r="12796" spans="2:16">
      <c r="B12796" s="93"/>
      <c r="C12796" s="93"/>
      <c r="D12796" s="93"/>
      <c r="F12796" s="93"/>
      <c r="H12796" s="93"/>
      <c r="J12796" s="93"/>
      <c r="L12796" s="93"/>
      <c r="N12796" s="93"/>
      <c r="P12796" s="93"/>
    </row>
    <row r="12797" spans="2:16">
      <c r="B12797" s="93"/>
      <c r="C12797" s="93"/>
      <c r="D12797" s="93"/>
      <c r="F12797" s="93"/>
      <c r="H12797" s="93"/>
      <c r="J12797" s="93"/>
      <c r="L12797" s="93"/>
      <c r="N12797" s="93"/>
      <c r="P12797" s="93"/>
    </row>
    <row r="12798" spans="2:16">
      <c r="B12798" s="93"/>
      <c r="C12798" s="93"/>
      <c r="D12798" s="93"/>
      <c r="F12798" s="93"/>
      <c r="H12798" s="93"/>
      <c r="J12798" s="93"/>
      <c r="L12798" s="93"/>
      <c r="N12798" s="93"/>
      <c r="P12798" s="93"/>
    </row>
    <row r="12799" spans="2:16">
      <c r="B12799" s="93"/>
      <c r="C12799" s="93"/>
      <c r="D12799" s="93"/>
      <c r="F12799" s="93"/>
      <c r="H12799" s="93"/>
      <c r="J12799" s="93"/>
      <c r="L12799" s="93"/>
      <c r="N12799" s="93"/>
      <c r="P12799" s="93"/>
    </row>
    <row r="12800" spans="2:16">
      <c r="B12800" s="93"/>
      <c r="C12800" s="93"/>
      <c r="D12800" s="93"/>
      <c r="F12800" s="93"/>
      <c r="H12800" s="93"/>
      <c r="J12800" s="93"/>
      <c r="L12800" s="93"/>
      <c r="N12800" s="93"/>
      <c r="P12800" s="93"/>
    </row>
    <row r="12801" spans="2:16">
      <c r="B12801" s="93"/>
      <c r="C12801" s="93"/>
      <c r="D12801" s="93"/>
      <c r="F12801" s="93"/>
      <c r="H12801" s="93"/>
      <c r="J12801" s="93"/>
      <c r="L12801" s="93"/>
      <c r="N12801" s="93"/>
      <c r="P12801" s="93"/>
    </row>
    <row r="12802" spans="2:16">
      <c r="B12802" s="93"/>
      <c r="C12802" s="93"/>
      <c r="D12802" s="93"/>
      <c r="F12802" s="93"/>
      <c r="H12802" s="93"/>
      <c r="J12802" s="93"/>
      <c r="L12802" s="93"/>
      <c r="N12802" s="93"/>
      <c r="P12802" s="93"/>
    </row>
    <row r="12803" spans="2:16">
      <c r="B12803" s="93"/>
      <c r="C12803" s="93"/>
      <c r="D12803" s="93"/>
      <c r="F12803" s="93"/>
      <c r="H12803" s="93"/>
      <c r="J12803" s="93"/>
      <c r="L12803" s="93"/>
      <c r="N12803" s="93"/>
      <c r="P12803" s="93"/>
    </row>
    <row r="12804" spans="2:16">
      <c r="B12804" s="93"/>
      <c r="C12804" s="93"/>
      <c r="D12804" s="93"/>
      <c r="F12804" s="93"/>
      <c r="H12804" s="93"/>
      <c r="J12804" s="93"/>
      <c r="L12804" s="93"/>
      <c r="N12804" s="93"/>
      <c r="P12804" s="93"/>
    </row>
    <row r="12805" spans="2:16">
      <c r="B12805" s="93"/>
      <c r="C12805" s="93"/>
      <c r="D12805" s="93"/>
      <c r="F12805" s="93"/>
      <c r="H12805" s="93"/>
      <c r="J12805" s="93"/>
      <c r="L12805" s="93"/>
      <c r="N12805" s="93"/>
      <c r="P12805" s="93"/>
    </row>
    <row r="12806" spans="2:16">
      <c r="B12806" s="93"/>
      <c r="C12806" s="93"/>
      <c r="D12806" s="93"/>
      <c r="F12806" s="93"/>
      <c r="H12806" s="93"/>
      <c r="J12806" s="93"/>
      <c r="L12806" s="93"/>
      <c r="N12806" s="93"/>
      <c r="P12806" s="93"/>
    </row>
    <row r="12807" spans="2:16">
      <c r="B12807" s="93"/>
      <c r="C12807" s="93"/>
      <c r="D12807" s="93"/>
      <c r="F12807" s="93"/>
      <c r="H12807" s="93"/>
      <c r="J12807" s="93"/>
      <c r="L12807" s="93"/>
      <c r="N12807" s="93"/>
      <c r="P12807" s="93"/>
    </row>
    <row r="12808" spans="2:16">
      <c r="B12808" s="93"/>
      <c r="C12808" s="93"/>
      <c r="D12808" s="93"/>
      <c r="F12808" s="93"/>
      <c r="H12808" s="93"/>
      <c r="J12808" s="93"/>
      <c r="L12808" s="93"/>
      <c r="N12808" s="93"/>
      <c r="P12808" s="93"/>
    </row>
    <row r="12809" spans="2:16">
      <c r="B12809" s="93"/>
      <c r="C12809" s="93"/>
      <c r="D12809" s="93"/>
      <c r="F12809" s="93"/>
      <c r="H12809" s="93"/>
      <c r="J12809" s="93"/>
      <c r="L12809" s="93"/>
      <c r="N12809" s="93"/>
      <c r="P12809" s="93"/>
    </row>
    <row r="12810" spans="2:16">
      <c r="B12810" s="93"/>
      <c r="C12810" s="93"/>
      <c r="D12810" s="93"/>
      <c r="F12810" s="93"/>
      <c r="H12810" s="93"/>
      <c r="J12810" s="93"/>
      <c r="L12810" s="93"/>
      <c r="N12810" s="93"/>
      <c r="P12810" s="93"/>
    </row>
    <row r="12811" spans="2:16">
      <c r="B12811" s="93"/>
      <c r="C12811" s="93"/>
      <c r="D12811" s="93"/>
      <c r="F12811" s="93"/>
      <c r="H12811" s="93"/>
      <c r="J12811" s="93"/>
      <c r="L12811" s="93"/>
      <c r="N12811" s="93"/>
      <c r="P12811" s="93"/>
    </row>
    <row r="12812" spans="2:16">
      <c r="B12812" s="93"/>
      <c r="C12812" s="93"/>
      <c r="D12812" s="93"/>
      <c r="F12812" s="93"/>
      <c r="H12812" s="93"/>
      <c r="J12812" s="93"/>
      <c r="L12812" s="93"/>
      <c r="N12812" s="93"/>
      <c r="P12812" s="93"/>
    </row>
    <row r="12813" spans="2:16">
      <c r="B12813" s="93"/>
      <c r="C12813" s="93"/>
      <c r="D12813" s="93"/>
      <c r="F12813" s="93"/>
      <c r="H12813" s="93"/>
      <c r="J12813" s="93"/>
      <c r="L12813" s="93"/>
      <c r="N12813" s="93"/>
      <c r="P12813" s="93"/>
    </row>
    <row r="12814" spans="2:16">
      <c r="B12814" s="93"/>
      <c r="C12814" s="93"/>
      <c r="D12814" s="93"/>
      <c r="F12814" s="93"/>
      <c r="H12814" s="93"/>
      <c r="J12814" s="93"/>
      <c r="L12814" s="93"/>
      <c r="N12814" s="93"/>
      <c r="P12814" s="93"/>
    </row>
    <row r="12815" spans="2:16">
      <c r="B12815" s="93"/>
      <c r="C12815" s="93"/>
      <c r="D12815" s="93"/>
      <c r="F12815" s="93"/>
      <c r="H12815" s="93"/>
      <c r="J12815" s="93"/>
      <c r="L12815" s="93"/>
      <c r="N12815" s="93"/>
      <c r="P12815" s="93"/>
    </row>
    <row r="12816" spans="2:16">
      <c r="B12816" s="93"/>
      <c r="C12816" s="93"/>
      <c r="D12816" s="93"/>
      <c r="F12816" s="93"/>
      <c r="H12816" s="93"/>
      <c r="J12816" s="93"/>
      <c r="L12816" s="93"/>
      <c r="N12816" s="93"/>
      <c r="P12816" s="93"/>
    </row>
    <row r="12817" spans="2:16">
      <c r="B12817" s="93"/>
      <c r="C12817" s="93"/>
      <c r="D12817" s="93"/>
      <c r="F12817" s="93"/>
      <c r="H12817" s="93"/>
      <c r="J12817" s="93"/>
      <c r="L12817" s="93"/>
      <c r="N12817" s="93"/>
      <c r="P12817" s="93"/>
    </row>
    <row r="12818" spans="2:16">
      <c r="B12818" s="93"/>
      <c r="C12818" s="93"/>
      <c r="D12818" s="93"/>
      <c r="F12818" s="93"/>
      <c r="H12818" s="93"/>
      <c r="J12818" s="93"/>
      <c r="L12818" s="93"/>
      <c r="N12818" s="93"/>
      <c r="P12818" s="93"/>
    </row>
    <row r="12819" spans="2:16">
      <c r="B12819" s="93"/>
      <c r="C12819" s="93"/>
      <c r="D12819" s="93"/>
      <c r="F12819" s="93"/>
      <c r="H12819" s="93"/>
      <c r="J12819" s="93"/>
      <c r="L12819" s="93"/>
      <c r="N12819" s="93"/>
      <c r="P12819" s="93"/>
    </row>
    <row r="12820" spans="2:16">
      <c r="B12820" s="93"/>
      <c r="C12820" s="93"/>
      <c r="D12820" s="93"/>
      <c r="F12820" s="93"/>
      <c r="H12820" s="93"/>
      <c r="J12820" s="93"/>
      <c r="L12820" s="93"/>
      <c r="N12820" s="93"/>
      <c r="P12820" s="93"/>
    </row>
    <row r="12821" spans="2:16">
      <c r="B12821" s="93"/>
      <c r="C12821" s="93"/>
      <c r="D12821" s="93"/>
      <c r="F12821" s="93"/>
      <c r="H12821" s="93"/>
      <c r="J12821" s="93"/>
      <c r="L12821" s="93"/>
      <c r="N12821" s="93"/>
      <c r="P12821" s="93"/>
    </row>
    <row r="12822" spans="2:16">
      <c r="B12822" s="93"/>
      <c r="C12822" s="93"/>
      <c r="D12822" s="93"/>
      <c r="F12822" s="93"/>
      <c r="H12822" s="93"/>
      <c r="J12822" s="93"/>
      <c r="L12822" s="93"/>
      <c r="N12822" s="93"/>
      <c r="P12822" s="93"/>
    </row>
    <row r="12823" spans="2:16">
      <c r="B12823" s="93"/>
      <c r="C12823" s="93"/>
      <c r="D12823" s="93"/>
      <c r="F12823" s="93"/>
      <c r="H12823" s="93"/>
      <c r="J12823" s="93"/>
      <c r="L12823" s="93"/>
      <c r="N12823" s="93"/>
      <c r="P12823" s="93"/>
    </row>
    <row r="12824" spans="2:16">
      <c r="B12824" s="93"/>
      <c r="C12824" s="93"/>
      <c r="D12824" s="93"/>
      <c r="F12824" s="93"/>
      <c r="H12824" s="93"/>
      <c r="J12824" s="93"/>
      <c r="L12824" s="93"/>
      <c r="N12824" s="93"/>
      <c r="P12824" s="93"/>
    </row>
    <row r="12825" spans="2:16">
      <c r="B12825" s="93"/>
      <c r="C12825" s="93"/>
      <c r="D12825" s="93"/>
      <c r="F12825" s="93"/>
      <c r="H12825" s="93"/>
      <c r="J12825" s="93"/>
      <c r="L12825" s="93"/>
      <c r="N12825" s="93"/>
      <c r="P12825" s="93"/>
    </row>
    <row r="12826" spans="2:16">
      <c r="B12826" s="93"/>
      <c r="C12826" s="93"/>
      <c r="D12826" s="93"/>
      <c r="F12826" s="93"/>
      <c r="H12826" s="93"/>
      <c r="J12826" s="93"/>
      <c r="L12826" s="93"/>
      <c r="N12826" s="93"/>
      <c r="P12826" s="93"/>
    </row>
    <row r="12827" spans="2:16">
      <c r="B12827" s="93"/>
      <c r="C12827" s="93"/>
      <c r="D12827" s="93"/>
      <c r="F12827" s="93"/>
      <c r="H12827" s="93"/>
      <c r="J12827" s="93"/>
      <c r="L12827" s="93"/>
      <c r="N12827" s="93"/>
      <c r="P12827" s="93"/>
    </row>
    <row r="12828" spans="2:16">
      <c r="B12828" s="93"/>
      <c r="C12828" s="93"/>
      <c r="D12828" s="93"/>
      <c r="F12828" s="93"/>
      <c r="H12828" s="93"/>
      <c r="J12828" s="93"/>
      <c r="L12828" s="93"/>
      <c r="N12828" s="93"/>
      <c r="P12828" s="93"/>
    </row>
    <row r="12829" spans="2:16">
      <c r="B12829" s="93"/>
      <c r="C12829" s="93"/>
      <c r="D12829" s="93"/>
      <c r="F12829" s="93"/>
      <c r="H12829" s="93"/>
      <c r="J12829" s="93"/>
      <c r="L12829" s="93"/>
      <c r="N12829" s="93"/>
      <c r="P12829" s="93"/>
    </row>
    <row r="12830" spans="2:16">
      <c r="B12830" s="93"/>
      <c r="C12830" s="93"/>
      <c r="D12830" s="93"/>
      <c r="F12830" s="93"/>
      <c r="H12830" s="93"/>
      <c r="J12830" s="93"/>
      <c r="L12830" s="93"/>
      <c r="N12830" s="93"/>
      <c r="P12830" s="93"/>
    </row>
    <row r="12831" spans="2:16">
      <c r="B12831" s="93"/>
      <c r="C12831" s="93"/>
      <c r="D12831" s="93"/>
      <c r="F12831" s="93"/>
      <c r="H12831" s="93"/>
      <c r="J12831" s="93"/>
      <c r="L12831" s="93"/>
      <c r="N12831" s="93"/>
      <c r="P12831" s="93"/>
    </row>
    <row r="12832" spans="2:16">
      <c r="B12832" s="93"/>
      <c r="C12832" s="93"/>
      <c r="D12832" s="93"/>
      <c r="F12832" s="93"/>
      <c r="H12832" s="93"/>
      <c r="J12832" s="93"/>
      <c r="L12832" s="93"/>
      <c r="N12832" s="93"/>
      <c r="P12832" s="93"/>
    </row>
    <row r="12833" spans="2:16">
      <c r="B12833" s="93"/>
      <c r="C12833" s="93"/>
      <c r="D12833" s="93"/>
      <c r="F12833" s="93"/>
      <c r="H12833" s="93"/>
      <c r="J12833" s="93"/>
      <c r="L12833" s="93"/>
      <c r="N12833" s="93"/>
      <c r="P12833" s="93"/>
    </row>
    <row r="12834" spans="2:16">
      <c r="B12834" s="93"/>
      <c r="C12834" s="93"/>
      <c r="D12834" s="93"/>
      <c r="F12834" s="93"/>
      <c r="H12834" s="93"/>
      <c r="J12834" s="93"/>
      <c r="L12834" s="93"/>
      <c r="N12834" s="93"/>
      <c r="P12834" s="93"/>
    </row>
    <row r="12835" spans="2:16">
      <c r="B12835" s="93"/>
      <c r="C12835" s="93"/>
      <c r="D12835" s="93"/>
      <c r="F12835" s="93"/>
      <c r="H12835" s="93"/>
      <c r="J12835" s="93"/>
      <c r="L12835" s="93"/>
      <c r="N12835" s="93"/>
      <c r="P12835" s="93"/>
    </row>
    <row r="12836" spans="2:16">
      <c r="B12836" s="93"/>
      <c r="C12836" s="93"/>
      <c r="D12836" s="93"/>
      <c r="F12836" s="93"/>
      <c r="H12836" s="93"/>
      <c r="J12836" s="93"/>
      <c r="L12836" s="93"/>
      <c r="N12836" s="93"/>
      <c r="P12836" s="93"/>
    </row>
    <row r="12837" spans="2:16">
      <c r="B12837" s="93"/>
      <c r="C12837" s="93"/>
      <c r="D12837" s="93"/>
      <c r="F12837" s="93"/>
      <c r="H12837" s="93"/>
      <c r="J12837" s="93"/>
      <c r="L12837" s="93"/>
      <c r="N12837" s="93"/>
      <c r="P12837" s="93"/>
    </row>
    <row r="12838" spans="2:16">
      <c r="B12838" s="93"/>
      <c r="C12838" s="93"/>
      <c r="D12838" s="93"/>
      <c r="F12838" s="93"/>
      <c r="H12838" s="93"/>
      <c r="J12838" s="93"/>
      <c r="L12838" s="93"/>
      <c r="N12838" s="93"/>
      <c r="P12838" s="93"/>
    </row>
    <row r="12839" spans="2:16">
      <c r="B12839" s="93"/>
      <c r="C12839" s="93"/>
      <c r="D12839" s="93"/>
      <c r="F12839" s="93"/>
      <c r="H12839" s="93"/>
      <c r="J12839" s="93"/>
      <c r="L12839" s="93"/>
      <c r="N12839" s="93"/>
      <c r="P12839" s="93"/>
    </row>
    <row r="12840" spans="2:16">
      <c r="B12840" s="93"/>
      <c r="C12840" s="93"/>
      <c r="D12840" s="93"/>
      <c r="F12840" s="93"/>
      <c r="H12840" s="93"/>
      <c r="J12840" s="93"/>
      <c r="L12840" s="93"/>
      <c r="N12840" s="93"/>
      <c r="P12840" s="93"/>
    </row>
    <row r="12841" spans="2:16">
      <c r="B12841" s="93"/>
      <c r="C12841" s="93"/>
      <c r="D12841" s="93"/>
      <c r="F12841" s="93"/>
      <c r="H12841" s="93"/>
      <c r="J12841" s="93"/>
      <c r="L12841" s="93"/>
      <c r="N12841" s="93"/>
      <c r="P12841" s="93"/>
    </row>
    <row r="12842" spans="2:16">
      <c r="B12842" s="93"/>
      <c r="C12842" s="93"/>
      <c r="D12842" s="93"/>
      <c r="F12842" s="93"/>
      <c r="H12842" s="93"/>
      <c r="J12842" s="93"/>
      <c r="L12842" s="93"/>
      <c r="N12842" s="93"/>
      <c r="P12842" s="93"/>
    </row>
    <row r="12843" spans="2:16">
      <c r="B12843" s="93"/>
      <c r="C12843" s="93"/>
      <c r="D12843" s="93"/>
      <c r="F12843" s="93"/>
      <c r="H12843" s="93"/>
      <c r="J12843" s="93"/>
      <c r="L12843" s="93"/>
      <c r="N12843" s="93"/>
      <c r="P12843" s="93"/>
    </row>
    <row r="12844" spans="2:16">
      <c r="B12844" s="93"/>
      <c r="C12844" s="93"/>
      <c r="D12844" s="93"/>
      <c r="F12844" s="93"/>
      <c r="H12844" s="93"/>
      <c r="J12844" s="93"/>
      <c r="L12844" s="93"/>
      <c r="N12844" s="93"/>
      <c r="P12844" s="93"/>
    </row>
    <row r="12845" spans="2:16">
      <c r="B12845" s="93"/>
      <c r="C12845" s="93"/>
      <c r="D12845" s="93"/>
      <c r="F12845" s="93"/>
      <c r="H12845" s="93"/>
      <c r="J12845" s="93"/>
      <c r="L12845" s="93"/>
      <c r="N12845" s="93"/>
      <c r="P12845" s="93"/>
    </row>
    <row r="12846" spans="2:16">
      <c r="B12846" s="93"/>
      <c r="C12846" s="93"/>
      <c r="D12846" s="93"/>
      <c r="F12846" s="93"/>
      <c r="H12846" s="93"/>
      <c r="J12846" s="93"/>
      <c r="L12846" s="93"/>
      <c r="N12846" s="93"/>
      <c r="P12846" s="93"/>
    </row>
    <row r="12847" spans="2:16">
      <c r="B12847" s="93"/>
      <c r="C12847" s="93"/>
      <c r="D12847" s="93"/>
      <c r="F12847" s="93"/>
      <c r="H12847" s="93"/>
      <c r="J12847" s="93"/>
      <c r="L12847" s="93"/>
      <c r="N12847" s="93"/>
      <c r="P12847" s="93"/>
    </row>
    <row r="12848" spans="2:16">
      <c r="B12848" s="93"/>
      <c r="C12848" s="93"/>
      <c r="D12848" s="93"/>
      <c r="F12848" s="93"/>
      <c r="H12848" s="93"/>
      <c r="J12848" s="93"/>
      <c r="L12848" s="93"/>
      <c r="N12848" s="93"/>
      <c r="P12848" s="93"/>
    </row>
    <row r="12849" spans="2:16">
      <c r="B12849" s="93"/>
      <c r="C12849" s="93"/>
      <c r="D12849" s="93"/>
      <c r="F12849" s="93"/>
      <c r="H12849" s="93"/>
      <c r="J12849" s="93"/>
      <c r="L12849" s="93"/>
      <c r="N12849" s="93"/>
      <c r="P12849" s="93"/>
    </row>
    <row r="12850" spans="2:16">
      <c r="B12850" s="93"/>
      <c r="C12850" s="93"/>
      <c r="D12850" s="93"/>
      <c r="F12850" s="93"/>
      <c r="H12850" s="93"/>
      <c r="J12850" s="93"/>
      <c r="L12850" s="93"/>
      <c r="N12850" s="93"/>
      <c r="P12850" s="93"/>
    </row>
    <row r="12851" spans="2:16">
      <c r="B12851" s="93"/>
      <c r="C12851" s="93"/>
      <c r="D12851" s="93"/>
      <c r="F12851" s="93"/>
      <c r="H12851" s="93"/>
      <c r="J12851" s="93"/>
      <c r="L12851" s="93"/>
      <c r="N12851" s="93"/>
      <c r="P12851" s="93"/>
    </row>
    <row r="12852" spans="2:16">
      <c r="B12852" s="93"/>
      <c r="C12852" s="93"/>
      <c r="D12852" s="93"/>
      <c r="F12852" s="93"/>
      <c r="H12852" s="93"/>
      <c r="J12852" s="93"/>
      <c r="L12852" s="93"/>
      <c r="N12852" s="93"/>
      <c r="P12852" s="93"/>
    </row>
    <row r="12853" spans="2:16">
      <c r="B12853" s="93"/>
      <c r="C12853" s="93"/>
      <c r="D12853" s="93"/>
      <c r="F12853" s="93"/>
      <c r="H12853" s="93"/>
      <c r="J12853" s="93"/>
      <c r="L12853" s="93"/>
      <c r="N12853" s="93"/>
      <c r="P12853" s="93"/>
    </row>
    <row r="12854" spans="2:16">
      <c r="B12854" s="93"/>
      <c r="C12854" s="93"/>
      <c r="D12854" s="93"/>
      <c r="F12854" s="93"/>
      <c r="H12854" s="93"/>
      <c r="J12854" s="93"/>
      <c r="L12854" s="93"/>
      <c r="N12854" s="93"/>
      <c r="P12854" s="93"/>
    </row>
    <row r="12855" spans="2:16">
      <c r="B12855" s="93"/>
      <c r="C12855" s="93"/>
      <c r="D12855" s="93"/>
      <c r="F12855" s="93"/>
      <c r="H12855" s="93"/>
      <c r="J12855" s="93"/>
      <c r="L12855" s="93"/>
      <c r="N12855" s="93"/>
      <c r="P12855" s="93"/>
    </row>
    <row r="12856" spans="2:16">
      <c r="B12856" s="93"/>
      <c r="C12856" s="93"/>
      <c r="D12856" s="93"/>
      <c r="F12856" s="93"/>
      <c r="H12856" s="93"/>
      <c r="J12856" s="93"/>
      <c r="L12856" s="93"/>
      <c r="N12856" s="93"/>
      <c r="P12856" s="93"/>
    </row>
    <row r="12857" spans="2:16">
      <c r="B12857" s="93"/>
      <c r="C12857" s="93"/>
      <c r="D12857" s="93"/>
      <c r="F12857" s="93"/>
      <c r="H12857" s="93"/>
      <c r="J12857" s="93"/>
      <c r="L12857" s="93"/>
      <c r="N12857" s="93"/>
      <c r="P12857" s="93"/>
    </row>
    <row r="12858" spans="2:16">
      <c r="B12858" s="93"/>
      <c r="C12858" s="93"/>
      <c r="D12858" s="93"/>
      <c r="F12858" s="93"/>
      <c r="H12858" s="93"/>
      <c r="J12858" s="93"/>
      <c r="L12858" s="93"/>
      <c r="N12858" s="93"/>
      <c r="P12858" s="93"/>
    </row>
    <row r="12859" spans="2:16">
      <c r="B12859" s="93"/>
      <c r="C12859" s="93"/>
      <c r="D12859" s="93"/>
      <c r="F12859" s="93"/>
      <c r="H12859" s="93"/>
      <c r="J12859" s="93"/>
      <c r="L12859" s="93"/>
      <c r="N12859" s="93"/>
      <c r="P12859" s="93"/>
    </row>
    <row r="12860" spans="2:16">
      <c r="B12860" s="93"/>
      <c r="C12860" s="93"/>
      <c r="D12860" s="93"/>
      <c r="F12860" s="93"/>
      <c r="H12860" s="93"/>
      <c r="J12860" s="93"/>
      <c r="L12860" s="93"/>
      <c r="N12860" s="93"/>
      <c r="P12860" s="93"/>
    </row>
    <row r="12861" spans="2:16">
      <c r="B12861" s="93"/>
      <c r="C12861" s="93"/>
      <c r="D12861" s="93"/>
      <c r="F12861" s="93"/>
      <c r="H12861" s="93"/>
      <c r="J12861" s="93"/>
      <c r="L12861" s="93"/>
      <c r="N12861" s="93"/>
      <c r="P12861" s="93"/>
    </row>
    <row r="12862" spans="2:16">
      <c r="B12862" s="93"/>
      <c r="C12862" s="93"/>
      <c r="D12862" s="93"/>
      <c r="F12862" s="93"/>
      <c r="H12862" s="93"/>
      <c r="J12862" s="93"/>
      <c r="L12862" s="93"/>
      <c r="N12862" s="93"/>
      <c r="P12862" s="93"/>
    </row>
    <row r="12863" spans="2:16">
      <c r="B12863" s="93"/>
      <c r="C12863" s="93"/>
      <c r="D12863" s="93"/>
      <c r="F12863" s="93"/>
      <c r="H12863" s="93"/>
      <c r="J12863" s="93"/>
      <c r="L12863" s="93"/>
      <c r="N12863" s="93"/>
      <c r="P12863" s="93"/>
    </row>
    <row r="12864" spans="2:16">
      <c r="B12864" s="93"/>
      <c r="C12864" s="93"/>
      <c r="D12864" s="93"/>
      <c r="F12864" s="93"/>
      <c r="H12864" s="93"/>
      <c r="J12864" s="93"/>
      <c r="L12864" s="93"/>
      <c r="N12864" s="93"/>
      <c r="P12864" s="93"/>
    </row>
    <row r="12865" spans="2:16">
      <c r="B12865" s="93"/>
      <c r="C12865" s="93"/>
      <c r="D12865" s="93"/>
      <c r="F12865" s="93"/>
      <c r="H12865" s="93"/>
      <c r="J12865" s="93"/>
      <c r="L12865" s="93"/>
      <c r="N12865" s="93"/>
      <c r="P12865" s="93"/>
    </row>
    <row r="12866" spans="2:16">
      <c r="B12866" s="93"/>
      <c r="C12866" s="93"/>
      <c r="D12866" s="93"/>
      <c r="F12866" s="93"/>
      <c r="H12866" s="93"/>
      <c r="J12866" s="93"/>
      <c r="L12866" s="93"/>
      <c r="N12866" s="93"/>
      <c r="P12866" s="93"/>
    </row>
    <row r="12867" spans="2:16">
      <c r="B12867" s="93"/>
      <c r="C12867" s="93"/>
      <c r="D12867" s="93"/>
      <c r="F12867" s="93"/>
      <c r="H12867" s="93"/>
      <c r="J12867" s="93"/>
      <c r="L12867" s="93"/>
      <c r="N12867" s="93"/>
      <c r="P12867" s="93"/>
    </row>
    <row r="12868" spans="2:16">
      <c r="B12868" s="93"/>
      <c r="C12868" s="93"/>
      <c r="D12868" s="93"/>
      <c r="F12868" s="93"/>
      <c r="H12868" s="93"/>
      <c r="J12868" s="93"/>
      <c r="L12868" s="93"/>
      <c r="N12868" s="93"/>
      <c r="P12868" s="93"/>
    </row>
    <row r="12869" spans="2:16">
      <c r="B12869" s="93"/>
      <c r="C12869" s="93"/>
      <c r="D12869" s="93"/>
      <c r="F12869" s="93"/>
      <c r="H12869" s="93"/>
      <c r="J12869" s="93"/>
      <c r="L12869" s="93"/>
      <c r="N12869" s="93"/>
      <c r="P12869" s="93"/>
    </row>
    <row r="12870" spans="2:16">
      <c r="B12870" s="93"/>
      <c r="C12870" s="93"/>
      <c r="D12870" s="93"/>
      <c r="F12870" s="93"/>
      <c r="H12870" s="93"/>
      <c r="J12870" s="93"/>
      <c r="L12870" s="93"/>
      <c r="N12870" s="93"/>
      <c r="P12870" s="93"/>
    </row>
    <row r="12871" spans="2:16">
      <c r="B12871" s="93"/>
      <c r="C12871" s="93"/>
      <c r="D12871" s="93"/>
      <c r="F12871" s="93"/>
      <c r="H12871" s="93"/>
      <c r="J12871" s="93"/>
      <c r="L12871" s="93"/>
      <c r="N12871" s="93"/>
      <c r="P12871" s="93"/>
    </row>
    <row r="12872" spans="2:16">
      <c r="B12872" s="93"/>
      <c r="C12872" s="93"/>
      <c r="D12872" s="93"/>
      <c r="F12872" s="93"/>
      <c r="H12872" s="93"/>
      <c r="J12872" s="93"/>
      <c r="L12872" s="93"/>
      <c r="N12872" s="93"/>
      <c r="P12872" s="93"/>
    </row>
    <row r="12873" spans="2:16">
      <c r="B12873" s="93"/>
      <c r="C12873" s="93"/>
      <c r="D12873" s="93"/>
      <c r="F12873" s="93"/>
      <c r="H12873" s="93"/>
      <c r="J12873" s="93"/>
      <c r="L12873" s="93"/>
      <c r="N12873" s="93"/>
      <c r="P12873" s="93"/>
    </row>
    <row r="12874" spans="2:16">
      <c r="B12874" s="93"/>
      <c r="C12874" s="93"/>
      <c r="D12874" s="93"/>
      <c r="F12874" s="93"/>
      <c r="H12874" s="93"/>
      <c r="J12874" s="93"/>
      <c r="L12874" s="93"/>
      <c r="N12874" s="93"/>
      <c r="P12874" s="93"/>
    </row>
    <row r="12875" spans="2:16">
      <c r="B12875" s="93"/>
      <c r="C12875" s="93"/>
      <c r="D12875" s="93"/>
      <c r="F12875" s="93"/>
      <c r="H12875" s="93"/>
      <c r="J12875" s="93"/>
      <c r="L12875" s="93"/>
      <c r="N12875" s="93"/>
      <c r="P12875" s="93"/>
    </row>
    <row r="12876" spans="2:16">
      <c r="B12876" s="93"/>
      <c r="C12876" s="93"/>
      <c r="D12876" s="93"/>
      <c r="F12876" s="93"/>
      <c r="H12876" s="93"/>
      <c r="J12876" s="93"/>
      <c r="L12876" s="93"/>
      <c r="N12876" s="93"/>
      <c r="P12876" s="93"/>
    </row>
    <row r="12877" spans="2:16">
      <c r="B12877" s="93"/>
      <c r="C12877" s="93"/>
      <c r="D12877" s="93"/>
      <c r="F12877" s="93"/>
      <c r="H12877" s="93"/>
      <c r="J12877" s="93"/>
      <c r="L12877" s="93"/>
      <c r="N12877" s="93"/>
      <c r="P12877" s="93"/>
    </row>
    <row r="12878" spans="2:16">
      <c r="B12878" s="93"/>
      <c r="C12878" s="93"/>
      <c r="D12878" s="93"/>
      <c r="F12878" s="93"/>
      <c r="H12878" s="93"/>
      <c r="J12878" s="93"/>
      <c r="L12878" s="93"/>
      <c r="N12878" s="93"/>
      <c r="P12878" s="93"/>
    </row>
    <row r="12879" spans="2:16">
      <c r="B12879" s="93"/>
      <c r="C12879" s="93"/>
      <c r="D12879" s="93"/>
      <c r="F12879" s="93"/>
      <c r="H12879" s="93"/>
      <c r="J12879" s="93"/>
      <c r="L12879" s="93"/>
      <c r="N12879" s="93"/>
      <c r="P12879" s="93"/>
    </row>
    <row r="12880" spans="2:16">
      <c r="B12880" s="93"/>
      <c r="C12880" s="93"/>
      <c r="D12880" s="93"/>
      <c r="F12880" s="93"/>
      <c r="H12880" s="93"/>
      <c r="J12880" s="93"/>
      <c r="L12880" s="93"/>
      <c r="N12880" s="93"/>
      <c r="P12880" s="93"/>
    </row>
    <row r="12881" spans="2:16">
      <c r="B12881" s="93"/>
      <c r="C12881" s="93"/>
      <c r="D12881" s="93"/>
      <c r="F12881" s="93"/>
      <c r="H12881" s="93"/>
      <c r="J12881" s="93"/>
      <c r="L12881" s="93"/>
      <c r="N12881" s="93"/>
      <c r="P12881" s="93"/>
    </row>
    <row r="12882" spans="2:16">
      <c r="B12882" s="93"/>
      <c r="C12882" s="93"/>
      <c r="D12882" s="93"/>
      <c r="F12882" s="93"/>
      <c r="H12882" s="93"/>
      <c r="J12882" s="93"/>
      <c r="L12882" s="93"/>
      <c r="N12882" s="93"/>
      <c r="P12882" s="93"/>
    </row>
    <row r="12883" spans="2:16">
      <c r="B12883" s="93"/>
      <c r="C12883" s="93"/>
      <c r="D12883" s="93"/>
      <c r="F12883" s="93"/>
      <c r="H12883" s="93"/>
      <c r="J12883" s="93"/>
      <c r="L12883" s="93"/>
      <c r="N12883" s="93"/>
      <c r="P12883" s="93"/>
    </row>
    <row r="12884" spans="2:16">
      <c r="B12884" s="93"/>
      <c r="C12884" s="93"/>
      <c r="D12884" s="93"/>
      <c r="F12884" s="93"/>
      <c r="H12884" s="93"/>
      <c r="J12884" s="93"/>
      <c r="L12884" s="93"/>
      <c r="N12884" s="93"/>
      <c r="P12884" s="93"/>
    </row>
    <row r="12885" spans="2:16">
      <c r="B12885" s="93"/>
      <c r="C12885" s="93"/>
      <c r="D12885" s="93"/>
      <c r="F12885" s="93"/>
      <c r="H12885" s="93"/>
      <c r="J12885" s="93"/>
      <c r="L12885" s="93"/>
      <c r="N12885" s="93"/>
      <c r="P12885" s="93"/>
    </row>
    <row r="12886" spans="2:16">
      <c r="B12886" s="93"/>
      <c r="C12886" s="93"/>
      <c r="D12886" s="93"/>
      <c r="F12886" s="93"/>
      <c r="H12886" s="93"/>
      <c r="J12886" s="93"/>
      <c r="L12886" s="93"/>
      <c r="N12886" s="93"/>
      <c r="P12886" s="93"/>
    </row>
    <row r="12887" spans="2:16">
      <c r="B12887" s="93"/>
      <c r="C12887" s="93"/>
      <c r="D12887" s="93"/>
      <c r="F12887" s="93"/>
      <c r="H12887" s="93"/>
      <c r="J12887" s="93"/>
      <c r="L12887" s="93"/>
      <c r="N12887" s="93"/>
      <c r="P12887" s="93"/>
    </row>
    <row r="12888" spans="2:16">
      <c r="B12888" s="93"/>
      <c r="C12888" s="93"/>
      <c r="D12888" s="93"/>
      <c r="F12888" s="93"/>
      <c r="H12888" s="93"/>
      <c r="J12888" s="93"/>
      <c r="L12888" s="93"/>
      <c r="N12888" s="93"/>
      <c r="P12888" s="93"/>
    </row>
    <row r="12889" spans="2:16">
      <c r="B12889" s="93"/>
      <c r="C12889" s="93"/>
      <c r="D12889" s="93"/>
      <c r="F12889" s="93"/>
      <c r="H12889" s="93"/>
      <c r="J12889" s="93"/>
      <c r="L12889" s="93"/>
      <c r="N12889" s="93"/>
      <c r="P12889" s="93"/>
    </row>
    <row r="12890" spans="2:16">
      <c r="B12890" s="93"/>
      <c r="C12890" s="93"/>
      <c r="D12890" s="93"/>
      <c r="F12890" s="93"/>
      <c r="H12890" s="93"/>
      <c r="J12890" s="93"/>
      <c r="L12890" s="93"/>
      <c r="N12890" s="93"/>
      <c r="P12890" s="93"/>
    </row>
    <row r="12891" spans="2:16">
      <c r="B12891" s="93"/>
      <c r="C12891" s="93"/>
      <c r="D12891" s="93"/>
      <c r="F12891" s="93"/>
      <c r="H12891" s="93"/>
      <c r="J12891" s="93"/>
      <c r="L12891" s="93"/>
      <c r="N12891" s="93"/>
      <c r="P12891" s="93"/>
    </row>
    <row r="12892" spans="2:16">
      <c r="B12892" s="93"/>
      <c r="C12892" s="93"/>
      <c r="D12892" s="93"/>
      <c r="F12892" s="93"/>
      <c r="H12892" s="93"/>
      <c r="J12892" s="93"/>
      <c r="L12892" s="93"/>
      <c r="N12892" s="93"/>
      <c r="P12892" s="93"/>
    </row>
    <row r="12893" spans="2:16">
      <c r="B12893" s="93"/>
      <c r="C12893" s="93"/>
      <c r="D12893" s="93"/>
      <c r="F12893" s="93"/>
      <c r="H12893" s="93"/>
      <c r="J12893" s="93"/>
      <c r="L12893" s="93"/>
      <c r="N12893" s="93"/>
      <c r="P12893" s="93"/>
    </row>
    <row r="12894" spans="2:16">
      <c r="B12894" s="93"/>
      <c r="C12894" s="93"/>
      <c r="D12894" s="93"/>
      <c r="F12894" s="93"/>
      <c r="H12894" s="93"/>
      <c r="J12894" s="93"/>
      <c r="L12894" s="93"/>
      <c r="N12894" s="93"/>
      <c r="P12894" s="93"/>
    </row>
    <row r="12895" spans="2:16">
      <c r="B12895" s="93"/>
      <c r="C12895" s="93"/>
      <c r="D12895" s="93"/>
      <c r="F12895" s="93"/>
      <c r="H12895" s="93"/>
      <c r="J12895" s="93"/>
      <c r="L12895" s="93"/>
      <c r="N12895" s="93"/>
      <c r="P12895" s="93"/>
    </row>
    <row r="12896" spans="2:16">
      <c r="B12896" s="93"/>
      <c r="C12896" s="93"/>
      <c r="D12896" s="93"/>
      <c r="F12896" s="93"/>
      <c r="H12896" s="93"/>
      <c r="J12896" s="93"/>
      <c r="L12896" s="93"/>
      <c r="N12896" s="93"/>
      <c r="P12896" s="93"/>
    </row>
    <row r="12897" spans="2:16">
      <c r="B12897" s="93"/>
      <c r="C12897" s="93"/>
      <c r="D12897" s="93"/>
      <c r="F12897" s="93"/>
      <c r="H12897" s="93"/>
      <c r="J12897" s="93"/>
      <c r="L12897" s="93"/>
      <c r="N12897" s="93"/>
      <c r="P12897" s="93"/>
    </row>
    <row r="12898" spans="2:16">
      <c r="B12898" s="93"/>
      <c r="C12898" s="93"/>
      <c r="D12898" s="93"/>
      <c r="F12898" s="93"/>
      <c r="H12898" s="93"/>
      <c r="J12898" s="93"/>
      <c r="L12898" s="93"/>
      <c r="N12898" s="93"/>
      <c r="P12898" s="93"/>
    </row>
    <row r="12899" spans="2:16">
      <c r="B12899" s="93"/>
      <c r="C12899" s="93"/>
      <c r="D12899" s="93"/>
      <c r="F12899" s="93"/>
      <c r="H12899" s="93"/>
      <c r="J12899" s="93"/>
      <c r="L12899" s="93"/>
      <c r="N12899" s="93"/>
      <c r="P12899" s="93"/>
    </row>
    <row r="12900" spans="2:16">
      <c r="B12900" s="93"/>
      <c r="C12900" s="93"/>
      <c r="D12900" s="93"/>
      <c r="F12900" s="93"/>
      <c r="H12900" s="93"/>
      <c r="J12900" s="93"/>
      <c r="L12900" s="93"/>
      <c r="N12900" s="93"/>
      <c r="P12900" s="93"/>
    </row>
    <row r="12901" spans="2:16">
      <c r="B12901" s="93"/>
      <c r="C12901" s="93"/>
      <c r="D12901" s="93"/>
      <c r="F12901" s="93"/>
      <c r="H12901" s="93"/>
      <c r="J12901" s="93"/>
      <c r="L12901" s="93"/>
      <c r="N12901" s="93"/>
      <c r="P12901" s="93"/>
    </row>
    <row r="12902" spans="2:16">
      <c r="B12902" s="93"/>
      <c r="C12902" s="93"/>
      <c r="D12902" s="93"/>
      <c r="F12902" s="93"/>
      <c r="H12902" s="93"/>
      <c r="J12902" s="93"/>
      <c r="L12902" s="93"/>
      <c r="N12902" s="93"/>
      <c r="P12902" s="93"/>
    </row>
    <row r="12903" spans="2:16">
      <c r="B12903" s="93"/>
      <c r="C12903" s="93"/>
      <c r="D12903" s="93"/>
      <c r="F12903" s="93"/>
      <c r="H12903" s="93"/>
      <c r="J12903" s="93"/>
      <c r="L12903" s="93"/>
      <c r="N12903" s="93"/>
      <c r="P12903" s="93"/>
    </row>
    <row r="12904" spans="2:16">
      <c r="B12904" s="93"/>
      <c r="C12904" s="93"/>
      <c r="D12904" s="93"/>
      <c r="F12904" s="93"/>
      <c r="H12904" s="93"/>
      <c r="J12904" s="93"/>
      <c r="L12904" s="93"/>
      <c r="N12904" s="93"/>
      <c r="P12904" s="93"/>
    </row>
    <row r="12905" spans="2:16">
      <c r="B12905" s="93"/>
      <c r="C12905" s="93"/>
      <c r="D12905" s="93"/>
      <c r="F12905" s="93"/>
      <c r="H12905" s="93"/>
      <c r="J12905" s="93"/>
      <c r="L12905" s="93"/>
      <c r="N12905" s="93"/>
      <c r="P12905" s="93"/>
    </row>
    <row r="12906" spans="2:16">
      <c r="B12906" s="93"/>
      <c r="C12906" s="93"/>
      <c r="D12906" s="93"/>
      <c r="F12906" s="93"/>
      <c r="H12906" s="93"/>
      <c r="J12906" s="93"/>
      <c r="L12906" s="93"/>
      <c r="N12906" s="93"/>
      <c r="P12906" s="93"/>
    </row>
    <row r="12907" spans="2:16">
      <c r="B12907" s="93"/>
      <c r="C12907" s="93"/>
      <c r="D12907" s="93"/>
      <c r="F12907" s="93"/>
      <c r="H12907" s="93"/>
      <c r="J12907" s="93"/>
      <c r="L12907" s="93"/>
      <c r="N12907" s="93"/>
      <c r="P12907" s="93"/>
    </row>
    <row r="12908" spans="2:16">
      <c r="B12908" s="93"/>
      <c r="C12908" s="93"/>
      <c r="D12908" s="93"/>
      <c r="F12908" s="93"/>
      <c r="H12908" s="93"/>
      <c r="J12908" s="93"/>
      <c r="L12908" s="93"/>
      <c r="N12908" s="93"/>
      <c r="P12908" s="93"/>
    </row>
    <row r="12909" spans="2:16">
      <c r="B12909" s="93"/>
      <c r="C12909" s="93"/>
      <c r="D12909" s="93"/>
      <c r="F12909" s="93"/>
      <c r="H12909" s="93"/>
      <c r="J12909" s="93"/>
      <c r="L12909" s="93"/>
      <c r="N12909" s="93"/>
      <c r="P12909" s="93"/>
    </row>
    <row r="12910" spans="2:16">
      <c r="B12910" s="93"/>
      <c r="C12910" s="93"/>
      <c r="D12910" s="93"/>
      <c r="F12910" s="93"/>
      <c r="H12910" s="93"/>
      <c r="J12910" s="93"/>
      <c r="L12910" s="93"/>
      <c r="N12910" s="93"/>
      <c r="P12910" s="93"/>
    </row>
    <row r="12911" spans="2:16">
      <c r="B12911" s="93"/>
      <c r="C12911" s="93"/>
      <c r="D12911" s="93"/>
      <c r="F12911" s="93"/>
      <c r="H12911" s="93"/>
      <c r="J12911" s="93"/>
      <c r="L12911" s="93"/>
      <c r="N12911" s="93"/>
      <c r="P12911" s="93"/>
    </row>
    <row r="12912" spans="2:16">
      <c r="B12912" s="93"/>
      <c r="C12912" s="93"/>
      <c r="D12912" s="93"/>
      <c r="F12912" s="93"/>
      <c r="H12912" s="93"/>
      <c r="J12912" s="93"/>
      <c r="L12912" s="93"/>
      <c r="N12912" s="93"/>
      <c r="P12912" s="93"/>
    </row>
    <row r="12913" spans="2:16">
      <c r="B12913" s="93"/>
      <c r="C12913" s="93"/>
      <c r="D12913" s="93"/>
      <c r="F12913" s="93"/>
      <c r="H12913" s="93"/>
      <c r="J12913" s="93"/>
      <c r="L12913" s="93"/>
      <c r="N12913" s="93"/>
      <c r="P12913" s="93"/>
    </row>
    <row r="12914" spans="2:16">
      <c r="B12914" s="93"/>
      <c r="C12914" s="93"/>
      <c r="D12914" s="93"/>
      <c r="F12914" s="93"/>
      <c r="H12914" s="93"/>
      <c r="J12914" s="93"/>
      <c r="L12914" s="93"/>
      <c r="N12914" s="93"/>
      <c r="P12914" s="93"/>
    </row>
    <row r="12915" spans="2:16">
      <c r="B12915" s="93"/>
      <c r="C12915" s="93"/>
      <c r="D12915" s="93"/>
      <c r="F12915" s="93"/>
      <c r="H12915" s="93"/>
      <c r="J12915" s="93"/>
      <c r="L12915" s="93"/>
      <c r="N12915" s="93"/>
      <c r="P12915" s="93"/>
    </row>
    <row r="12916" spans="2:16">
      <c r="B12916" s="93"/>
      <c r="C12916" s="93"/>
      <c r="D12916" s="93"/>
      <c r="F12916" s="93"/>
      <c r="H12916" s="93"/>
      <c r="J12916" s="93"/>
      <c r="L12916" s="93"/>
      <c r="N12916" s="93"/>
      <c r="P12916" s="93"/>
    </row>
    <row r="12917" spans="2:16">
      <c r="B12917" s="93"/>
      <c r="C12917" s="93"/>
      <c r="D12917" s="93"/>
      <c r="F12917" s="93"/>
      <c r="H12917" s="93"/>
      <c r="J12917" s="93"/>
      <c r="L12917" s="93"/>
      <c r="N12917" s="93"/>
      <c r="P12917" s="93"/>
    </row>
    <row r="12918" spans="2:16">
      <c r="B12918" s="93"/>
      <c r="C12918" s="93"/>
      <c r="D12918" s="93"/>
      <c r="F12918" s="93"/>
      <c r="H12918" s="93"/>
      <c r="J12918" s="93"/>
      <c r="L12918" s="93"/>
      <c r="N12918" s="93"/>
      <c r="P12918" s="93"/>
    </row>
    <row r="12919" spans="2:16">
      <c r="B12919" s="93"/>
      <c r="C12919" s="93"/>
      <c r="D12919" s="93"/>
      <c r="F12919" s="93"/>
      <c r="H12919" s="93"/>
      <c r="J12919" s="93"/>
      <c r="L12919" s="93"/>
      <c r="N12919" s="93"/>
      <c r="P12919" s="93"/>
    </row>
    <row r="12920" spans="2:16">
      <c r="B12920" s="93"/>
      <c r="C12920" s="93"/>
      <c r="D12920" s="93"/>
      <c r="F12920" s="93"/>
      <c r="H12920" s="93"/>
      <c r="J12920" s="93"/>
      <c r="L12920" s="93"/>
      <c r="N12920" s="93"/>
      <c r="P12920" s="93"/>
    </row>
    <row r="12921" spans="2:16">
      <c r="B12921" s="93"/>
      <c r="C12921" s="93"/>
      <c r="D12921" s="93"/>
      <c r="F12921" s="93"/>
      <c r="H12921" s="93"/>
      <c r="J12921" s="93"/>
      <c r="L12921" s="93"/>
      <c r="N12921" s="93"/>
      <c r="P12921" s="93"/>
    </row>
    <row r="12922" spans="2:16">
      <c r="B12922" s="93"/>
      <c r="C12922" s="93"/>
      <c r="D12922" s="93"/>
      <c r="F12922" s="93"/>
      <c r="H12922" s="93"/>
      <c r="J12922" s="93"/>
      <c r="L12922" s="93"/>
      <c r="N12922" s="93"/>
      <c r="P12922" s="93"/>
    </row>
    <row r="12923" spans="2:16">
      <c r="B12923" s="93"/>
      <c r="C12923" s="93"/>
      <c r="D12923" s="93"/>
      <c r="F12923" s="93"/>
      <c r="H12923" s="93"/>
      <c r="J12923" s="93"/>
      <c r="L12923" s="93"/>
      <c r="N12923" s="93"/>
      <c r="P12923" s="93"/>
    </row>
    <row r="12924" spans="2:16">
      <c r="B12924" s="93"/>
      <c r="C12924" s="93"/>
      <c r="D12924" s="93"/>
      <c r="F12924" s="93"/>
      <c r="H12924" s="93"/>
      <c r="J12924" s="93"/>
      <c r="L12924" s="93"/>
      <c r="N12924" s="93"/>
      <c r="P12924" s="93"/>
    </row>
    <row r="12925" spans="2:16">
      <c r="B12925" s="93"/>
      <c r="C12925" s="93"/>
      <c r="D12925" s="93"/>
      <c r="F12925" s="93"/>
      <c r="H12925" s="93"/>
      <c r="J12925" s="93"/>
      <c r="L12925" s="93"/>
      <c r="N12925" s="93"/>
      <c r="P12925" s="93"/>
    </row>
    <row r="12926" spans="2:16">
      <c r="B12926" s="93"/>
      <c r="C12926" s="93"/>
      <c r="D12926" s="93"/>
      <c r="F12926" s="93"/>
      <c r="H12926" s="93"/>
      <c r="J12926" s="93"/>
      <c r="L12926" s="93"/>
      <c r="N12926" s="93"/>
      <c r="P12926" s="93"/>
    </row>
    <row r="12927" spans="2:16">
      <c r="B12927" s="93"/>
      <c r="C12927" s="93"/>
      <c r="D12927" s="93"/>
      <c r="F12927" s="93"/>
      <c r="H12927" s="93"/>
      <c r="J12927" s="93"/>
      <c r="L12927" s="93"/>
      <c r="N12927" s="93"/>
      <c r="P12927" s="93"/>
    </row>
    <row r="12928" spans="2:16">
      <c r="B12928" s="93"/>
      <c r="C12928" s="93"/>
      <c r="D12928" s="93"/>
      <c r="F12928" s="93"/>
      <c r="H12928" s="93"/>
      <c r="J12928" s="93"/>
      <c r="L12928" s="93"/>
      <c r="N12928" s="93"/>
      <c r="P12928" s="93"/>
    </row>
    <row r="12929" spans="2:16">
      <c r="B12929" s="93"/>
      <c r="C12929" s="93"/>
      <c r="D12929" s="93"/>
      <c r="F12929" s="93"/>
      <c r="H12929" s="93"/>
      <c r="J12929" s="93"/>
      <c r="L12929" s="93"/>
      <c r="N12929" s="93"/>
      <c r="P12929" s="93"/>
    </row>
    <row r="12930" spans="2:16">
      <c r="B12930" s="93"/>
      <c r="C12930" s="93"/>
      <c r="D12930" s="93"/>
      <c r="F12930" s="93"/>
      <c r="H12930" s="93"/>
      <c r="J12930" s="93"/>
      <c r="L12930" s="93"/>
      <c r="N12930" s="93"/>
      <c r="P12930" s="93"/>
    </row>
    <row r="12931" spans="2:16">
      <c r="B12931" s="93"/>
      <c r="C12931" s="93"/>
      <c r="D12931" s="93"/>
      <c r="F12931" s="93"/>
      <c r="H12931" s="93"/>
      <c r="J12931" s="93"/>
      <c r="L12931" s="93"/>
      <c r="N12931" s="93"/>
      <c r="P12931" s="93"/>
    </row>
    <row r="12932" spans="2:16">
      <c r="B12932" s="93"/>
      <c r="C12932" s="93"/>
      <c r="D12932" s="93"/>
      <c r="F12932" s="93"/>
      <c r="H12932" s="93"/>
      <c r="J12932" s="93"/>
      <c r="L12932" s="93"/>
      <c r="N12932" s="93"/>
      <c r="P12932" s="93"/>
    </row>
    <row r="12933" spans="2:16">
      <c r="B12933" s="93"/>
      <c r="C12933" s="93"/>
      <c r="D12933" s="93"/>
      <c r="F12933" s="93"/>
      <c r="H12933" s="93"/>
      <c r="J12933" s="93"/>
      <c r="L12933" s="93"/>
      <c r="N12933" s="93"/>
      <c r="P12933" s="93"/>
    </row>
    <row r="12934" spans="2:16">
      <c r="B12934" s="93"/>
      <c r="C12934" s="93"/>
      <c r="D12934" s="93"/>
      <c r="F12934" s="93"/>
      <c r="H12934" s="93"/>
      <c r="J12934" s="93"/>
      <c r="L12934" s="93"/>
      <c r="N12934" s="93"/>
      <c r="P12934" s="93"/>
    </row>
    <row r="12935" spans="2:16">
      <c r="B12935" s="93"/>
      <c r="C12935" s="93"/>
      <c r="D12935" s="93"/>
      <c r="F12935" s="93"/>
      <c r="H12935" s="93"/>
      <c r="J12935" s="93"/>
      <c r="L12935" s="93"/>
      <c r="N12935" s="93"/>
      <c r="P12935" s="93"/>
    </row>
    <row r="12936" spans="2:16">
      <c r="B12936" s="93"/>
      <c r="C12936" s="93"/>
      <c r="D12936" s="93"/>
      <c r="F12936" s="93"/>
      <c r="H12936" s="93"/>
      <c r="J12936" s="93"/>
      <c r="L12936" s="93"/>
      <c r="N12936" s="93"/>
      <c r="P12936" s="93"/>
    </row>
    <row r="12937" spans="2:16">
      <c r="B12937" s="93"/>
      <c r="C12937" s="93"/>
      <c r="D12937" s="93"/>
      <c r="F12937" s="93"/>
      <c r="H12937" s="93"/>
      <c r="J12937" s="93"/>
      <c r="L12937" s="93"/>
      <c r="N12937" s="93"/>
      <c r="P12937" s="93"/>
    </row>
    <row r="12938" spans="2:16">
      <c r="B12938" s="93"/>
      <c r="C12938" s="93"/>
      <c r="D12938" s="93"/>
      <c r="F12938" s="93"/>
      <c r="H12938" s="93"/>
      <c r="J12938" s="93"/>
      <c r="L12938" s="93"/>
      <c r="N12938" s="93"/>
      <c r="P12938" s="93"/>
    </row>
    <row r="12939" spans="2:16">
      <c r="B12939" s="93"/>
      <c r="C12939" s="93"/>
      <c r="D12939" s="93"/>
      <c r="F12939" s="93"/>
      <c r="H12939" s="93"/>
      <c r="J12939" s="93"/>
      <c r="L12939" s="93"/>
      <c r="N12939" s="93"/>
      <c r="P12939" s="93"/>
    </row>
    <row r="12940" spans="2:16">
      <c r="B12940" s="93"/>
      <c r="C12940" s="93"/>
      <c r="D12940" s="93"/>
      <c r="F12940" s="93"/>
      <c r="H12940" s="93"/>
      <c r="J12940" s="93"/>
      <c r="L12940" s="93"/>
      <c r="N12940" s="93"/>
      <c r="P12940" s="93"/>
    </row>
    <row r="12941" spans="2:16">
      <c r="B12941" s="93"/>
      <c r="C12941" s="93"/>
      <c r="D12941" s="93"/>
      <c r="F12941" s="93"/>
      <c r="H12941" s="93"/>
      <c r="J12941" s="93"/>
      <c r="L12941" s="93"/>
      <c r="N12941" s="93"/>
      <c r="P12941" s="93"/>
    </row>
    <row r="12942" spans="2:16">
      <c r="B12942" s="93"/>
      <c r="C12942" s="93"/>
      <c r="D12942" s="93"/>
      <c r="F12942" s="93"/>
      <c r="H12942" s="93"/>
      <c r="J12942" s="93"/>
      <c r="L12942" s="93"/>
      <c r="N12942" s="93"/>
      <c r="P12942" s="93"/>
    </row>
    <row r="12943" spans="2:16">
      <c r="B12943" s="93"/>
      <c r="C12943" s="93"/>
      <c r="D12943" s="93"/>
      <c r="F12943" s="93"/>
      <c r="H12943" s="93"/>
      <c r="J12943" s="93"/>
      <c r="L12943" s="93"/>
      <c r="N12943" s="93"/>
      <c r="P12943" s="93"/>
    </row>
    <row r="12944" spans="2:16">
      <c r="B12944" s="93"/>
      <c r="C12944" s="93"/>
      <c r="D12944" s="93"/>
      <c r="F12944" s="93"/>
      <c r="H12944" s="93"/>
      <c r="J12944" s="93"/>
      <c r="L12944" s="93"/>
      <c r="N12944" s="93"/>
      <c r="P12944" s="93"/>
    </row>
    <row r="12945" spans="2:16">
      <c r="B12945" s="93"/>
      <c r="C12945" s="93"/>
      <c r="D12945" s="93"/>
      <c r="F12945" s="93"/>
      <c r="H12945" s="93"/>
      <c r="J12945" s="93"/>
      <c r="L12945" s="93"/>
      <c r="N12945" s="93"/>
      <c r="P12945" s="93"/>
    </row>
    <row r="12946" spans="2:16">
      <c r="B12946" s="93"/>
      <c r="C12946" s="93"/>
      <c r="D12946" s="93"/>
      <c r="F12946" s="93"/>
      <c r="H12946" s="93"/>
      <c r="J12946" s="93"/>
      <c r="L12946" s="93"/>
      <c r="N12946" s="93"/>
      <c r="P12946" s="93"/>
    </row>
    <row r="12947" spans="2:16">
      <c r="B12947" s="93"/>
      <c r="C12947" s="93"/>
      <c r="D12947" s="93"/>
      <c r="F12947" s="93"/>
      <c r="H12947" s="93"/>
      <c r="J12947" s="93"/>
      <c r="L12947" s="93"/>
      <c r="N12947" s="93"/>
      <c r="P12947" s="93"/>
    </row>
    <row r="12948" spans="2:16">
      <c r="B12948" s="93"/>
      <c r="C12948" s="93"/>
      <c r="D12948" s="93"/>
      <c r="F12948" s="93"/>
      <c r="H12948" s="93"/>
      <c r="J12948" s="93"/>
      <c r="L12948" s="93"/>
      <c r="N12948" s="93"/>
      <c r="P12948" s="93"/>
    </row>
    <row r="12949" spans="2:16">
      <c r="B12949" s="93"/>
      <c r="C12949" s="93"/>
      <c r="D12949" s="93"/>
      <c r="F12949" s="93"/>
      <c r="H12949" s="93"/>
      <c r="J12949" s="93"/>
      <c r="L12949" s="93"/>
      <c r="N12949" s="93"/>
      <c r="P12949" s="93"/>
    </row>
    <row r="12950" spans="2:16">
      <c r="B12950" s="93"/>
      <c r="C12950" s="93"/>
      <c r="D12950" s="93"/>
      <c r="F12950" s="93"/>
      <c r="H12950" s="93"/>
      <c r="J12950" s="93"/>
      <c r="L12950" s="93"/>
      <c r="N12950" s="93"/>
      <c r="P12950" s="93"/>
    </row>
    <row r="12951" spans="2:16">
      <c r="B12951" s="93"/>
      <c r="C12951" s="93"/>
      <c r="D12951" s="93"/>
      <c r="F12951" s="93"/>
      <c r="H12951" s="93"/>
      <c r="J12951" s="93"/>
      <c r="L12951" s="93"/>
      <c r="N12951" s="93"/>
      <c r="P12951" s="93"/>
    </row>
    <row r="12952" spans="2:16">
      <c r="B12952" s="93"/>
      <c r="C12952" s="93"/>
      <c r="D12952" s="93"/>
      <c r="F12952" s="93"/>
      <c r="H12952" s="93"/>
      <c r="J12952" s="93"/>
      <c r="L12952" s="93"/>
      <c r="N12952" s="93"/>
      <c r="P12952" s="93"/>
    </row>
    <row r="12953" spans="2:16">
      <c r="B12953" s="93"/>
      <c r="C12953" s="93"/>
      <c r="D12953" s="93"/>
      <c r="F12953" s="93"/>
      <c r="H12953" s="93"/>
      <c r="J12953" s="93"/>
      <c r="L12953" s="93"/>
      <c r="N12953" s="93"/>
      <c r="P12953" s="93"/>
    </row>
    <row r="12954" spans="2:16">
      <c r="B12954" s="93"/>
      <c r="C12954" s="93"/>
      <c r="D12954" s="93"/>
      <c r="F12954" s="93"/>
      <c r="H12954" s="93"/>
      <c r="J12954" s="93"/>
      <c r="L12954" s="93"/>
      <c r="N12954" s="93"/>
      <c r="P12954" s="93"/>
    </row>
    <row r="12955" spans="2:16">
      <c r="B12955" s="93"/>
      <c r="C12955" s="93"/>
      <c r="D12955" s="93"/>
      <c r="F12955" s="93"/>
      <c r="H12955" s="93"/>
      <c r="J12955" s="93"/>
      <c r="L12955" s="93"/>
      <c r="N12955" s="93"/>
      <c r="P12955" s="93"/>
    </row>
    <row r="12956" spans="2:16">
      <c r="B12956" s="93"/>
      <c r="C12956" s="93"/>
      <c r="D12956" s="93"/>
      <c r="F12956" s="93"/>
      <c r="H12956" s="93"/>
      <c r="J12956" s="93"/>
      <c r="L12956" s="93"/>
      <c r="N12956" s="93"/>
      <c r="P12956" s="93"/>
    </row>
    <row r="12957" spans="2:16">
      <c r="B12957" s="93"/>
      <c r="C12957" s="93"/>
      <c r="D12957" s="93"/>
      <c r="F12957" s="93"/>
      <c r="H12957" s="93"/>
      <c r="J12957" s="93"/>
      <c r="L12957" s="93"/>
      <c r="N12957" s="93"/>
      <c r="P12957" s="93"/>
    </row>
    <row r="12958" spans="2:16">
      <c r="B12958" s="93"/>
      <c r="C12958" s="93"/>
      <c r="D12958" s="93"/>
      <c r="F12958" s="93"/>
      <c r="H12958" s="93"/>
      <c r="J12958" s="93"/>
      <c r="L12958" s="93"/>
      <c r="N12958" s="93"/>
      <c r="P12958" s="93"/>
    </row>
    <row r="12959" spans="2:16">
      <c r="B12959" s="93"/>
      <c r="C12959" s="93"/>
      <c r="D12959" s="93"/>
      <c r="F12959" s="93"/>
      <c r="H12959" s="93"/>
      <c r="J12959" s="93"/>
      <c r="L12959" s="93"/>
      <c r="N12959" s="93"/>
      <c r="P12959" s="93"/>
    </row>
    <row r="12960" spans="2:16">
      <c r="B12960" s="93"/>
      <c r="C12960" s="93"/>
      <c r="D12960" s="93"/>
      <c r="F12960" s="93"/>
      <c r="H12960" s="93"/>
      <c r="J12960" s="93"/>
      <c r="L12960" s="93"/>
      <c r="N12960" s="93"/>
      <c r="P12960" s="93"/>
    </row>
    <row r="12961" spans="2:16">
      <c r="B12961" s="93"/>
      <c r="C12961" s="93"/>
      <c r="D12961" s="93"/>
      <c r="F12961" s="93"/>
      <c r="H12961" s="93"/>
      <c r="J12961" s="93"/>
      <c r="L12961" s="93"/>
      <c r="N12961" s="93"/>
      <c r="P12961" s="93"/>
    </row>
    <row r="12962" spans="2:16">
      <c r="B12962" s="93"/>
      <c r="C12962" s="93"/>
      <c r="D12962" s="93"/>
      <c r="F12962" s="93"/>
      <c r="H12962" s="93"/>
      <c r="J12962" s="93"/>
      <c r="L12962" s="93"/>
      <c r="N12962" s="93"/>
      <c r="P12962" s="93"/>
    </row>
    <row r="12963" spans="2:16">
      <c r="B12963" s="93"/>
      <c r="C12963" s="93"/>
      <c r="D12963" s="93"/>
      <c r="F12963" s="93"/>
      <c r="H12963" s="93"/>
      <c r="J12963" s="93"/>
      <c r="L12963" s="93"/>
      <c r="N12963" s="93"/>
      <c r="P12963" s="93"/>
    </row>
    <row r="12964" spans="2:16">
      <c r="B12964" s="93"/>
      <c r="C12964" s="93"/>
      <c r="D12964" s="93"/>
      <c r="F12964" s="93"/>
      <c r="H12964" s="93"/>
      <c r="J12964" s="93"/>
      <c r="L12964" s="93"/>
      <c r="N12964" s="93"/>
      <c r="P12964" s="93"/>
    </row>
    <row r="12965" spans="2:16">
      <c r="B12965" s="93"/>
      <c r="C12965" s="93"/>
      <c r="D12965" s="93"/>
      <c r="F12965" s="93"/>
      <c r="H12965" s="93"/>
      <c r="J12965" s="93"/>
      <c r="L12965" s="93"/>
      <c r="N12965" s="93"/>
      <c r="P12965" s="93"/>
    </row>
    <row r="12966" spans="2:16">
      <c r="B12966" s="93"/>
      <c r="C12966" s="93"/>
      <c r="D12966" s="93"/>
      <c r="F12966" s="93"/>
      <c r="H12966" s="93"/>
      <c r="J12966" s="93"/>
      <c r="L12966" s="93"/>
      <c r="N12966" s="93"/>
      <c r="P12966" s="93"/>
    </row>
    <row r="12967" spans="2:16">
      <c r="B12967" s="93"/>
      <c r="C12967" s="93"/>
      <c r="D12967" s="93"/>
      <c r="F12967" s="93"/>
      <c r="H12967" s="93"/>
      <c r="J12967" s="93"/>
      <c r="L12967" s="93"/>
      <c r="N12967" s="93"/>
      <c r="P12967" s="93"/>
    </row>
    <row r="12968" spans="2:16">
      <c r="B12968" s="93"/>
      <c r="C12968" s="93"/>
      <c r="D12968" s="93"/>
      <c r="F12968" s="93"/>
      <c r="H12968" s="93"/>
      <c r="J12968" s="93"/>
      <c r="L12968" s="93"/>
      <c r="N12968" s="93"/>
      <c r="P12968" s="93"/>
    </row>
    <row r="12969" spans="2:16">
      <c r="B12969" s="93"/>
      <c r="C12969" s="93"/>
      <c r="D12969" s="93"/>
      <c r="F12969" s="93"/>
      <c r="H12969" s="93"/>
      <c r="J12969" s="93"/>
      <c r="L12969" s="93"/>
      <c r="N12969" s="93"/>
      <c r="P12969" s="93"/>
    </row>
    <row r="12970" spans="2:16">
      <c r="B12970" s="93"/>
      <c r="C12970" s="93"/>
      <c r="D12970" s="93"/>
      <c r="F12970" s="93"/>
      <c r="H12970" s="93"/>
      <c r="J12970" s="93"/>
      <c r="L12970" s="93"/>
      <c r="N12970" s="93"/>
      <c r="P12970" s="93"/>
    </row>
    <row r="12971" spans="2:16">
      <c r="B12971" s="93"/>
      <c r="C12971" s="93"/>
      <c r="D12971" s="93"/>
      <c r="F12971" s="93"/>
      <c r="H12971" s="93"/>
      <c r="J12971" s="93"/>
      <c r="L12971" s="93"/>
      <c r="N12971" s="93"/>
      <c r="P12971" s="93"/>
    </row>
    <row r="12972" spans="2:16">
      <c r="B12972" s="93"/>
      <c r="C12972" s="93"/>
      <c r="D12972" s="93"/>
      <c r="F12972" s="93"/>
      <c r="H12972" s="93"/>
      <c r="J12972" s="93"/>
      <c r="L12972" s="93"/>
      <c r="N12972" s="93"/>
      <c r="P12972" s="93"/>
    </row>
    <row r="12973" spans="2:16">
      <c r="B12973" s="93"/>
      <c r="C12973" s="93"/>
      <c r="D12973" s="93"/>
      <c r="F12973" s="93"/>
      <c r="H12973" s="93"/>
      <c r="J12973" s="93"/>
      <c r="L12973" s="93"/>
      <c r="N12973" s="93"/>
      <c r="P12973" s="93"/>
    </row>
    <row r="12974" spans="2:16">
      <c r="B12974" s="93"/>
      <c r="C12974" s="93"/>
      <c r="D12974" s="93"/>
      <c r="F12974" s="93"/>
      <c r="H12974" s="93"/>
      <c r="J12974" s="93"/>
      <c r="L12974" s="93"/>
      <c r="N12974" s="93"/>
      <c r="P12974" s="93"/>
    </row>
    <row r="12975" spans="2:16">
      <c r="B12975" s="93"/>
      <c r="C12975" s="93"/>
      <c r="D12975" s="93"/>
      <c r="F12975" s="93"/>
      <c r="H12975" s="93"/>
      <c r="J12975" s="93"/>
      <c r="L12975" s="93"/>
      <c r="N12975" s="93"/>
      <c r="P12975" s="93"/>
    </row>
    <row r="12976" spans="2:16">
      <c r="B12976" s="93"/>
      <c r="C12976" s="93"/>
      <c r="D12976" s="93"/>
      <c r="F12976" s="93"/>
      <c r="H12976" s="93"/>
      <c r="J12976" s="93"/>
      <c r="L12976" s="93"/>
      <c r="N12976" s="93"/>
      <c r="P12976" s="93"/>
    </row>
    <row r="12977" spans="2:16">
      <c r="B12977" s="93"/>
      <c r="C12977" s="93"/>
      <c r="D12977" s="93"/>
      <c r="F12977" s="93"/>
      <c r="H12977" s="93"/>
      <c r="J12977" s="93"/>
      <c r="L12977" s="93"/>
      <c r="N12977" s="93"/>
      <c r="P12977" s="93"/>
    </row>
    <row r="12978" spans="2:16">
      <c r="B12978" s="93"/>
      <c r="C12978" s="93"/>
      <c r="D12978" s="93"/>
      <c r="F12978" s="93"/>
      <c r="H12978" s="93"/>
      <c r="J12978" s="93"/>
      <c r="L12978" s="93"/>
      <c r="N12978" s="93"/>
      <c r="P12978" s="93"/>
    </row>
    <row r="12979" spans="2:16">
      <c r="B12979" s="93"/>
      <c r="C12979" s="93"/>
      <c r="D12979" s="93"/>
      <c r="F12979" s="93"/>
      <c r="H12979" s="93"/>
      <c r="J12979" s="93"/>
      <c r="L12979" s="93"/>
      <c r="N12979" s="93"/>
      <c r="P12979" s="93"/>
    </row>
    <row r="12980" spans="2:16">
      <c r="B12980" s="93"/>
      <c r="C12980" s="93"/>
      <c r="D12980" s="93"/>
      <c r="F12980" s="93"/>
      <c r="H12980" s="93"/>
      <c r="J12980" s="93"/>
      <c r="L12980" s="93"/>
      <c r="N12980" s="93"/>
      <c r="P12980" s="93"/>
    </row>
    <row r="12981" spans="2:16">
      <c r="B12981" s="93"/>
      <c r="C12981" s="93"/>
      <c r="D12981" s="93"/>
      <c r="F12981" s="93"/>
      <c r="H12981" s="93"/>
      <c r="J12981" s="93"/>
      <c r="L12981" s="93"/>
      <c r="N12981" s="93"/>
      <c r="P12981" s="93"/>
    </row>
    <row r="12982" spans="2:16">
      <c r="B12982" s="93"/>
      <c r="C12982" s="93"/>
      <c r="D12982" s="93"/>
      <c r="F12982" s="93"/>
      <c r="H12982" s="93"/>
      <c r="J12982" s="93"/>
      <c r="L12982" s="93"/>
      <c r="N12982" s="93"/>
      <c r="P12982" s="93"/>
    </row>
    <row r="12983" spans="2:16">
      <c r="B12983" s="93"/>
      <c r="C12983" s="93"/>
      <c r="D12983" s="93"/>
      <c r="F12983" s="93"/>
      <c r="H12983" s="93"/>
      <c r="J12983" s="93"/>
      <c r="L12983" s="93"/>
      <c r="N12983" s="93"/>
      <c r="P12983" s="93"/>
    </row>
    <row r="12984" spans="2:16">
      <c r="B12984" s="93"/>
      <c r="C12984" s="93"/>
      <c r="D12984" s="93"/>
      <c r="F12984" s="93"/>
      <c r="H12984" s="93"/>
      <c r="J12984" s="93"/>
      <c r="L12984" s="93"/>
      <c r="N12984" s="93"/>
      <c r="P12984" s="93"/>
    </row>
    <row r="12985" spans="2:16">
      <c r="B12985" s="93"/>
      <c r="C12985" s="93"/>
      <c r="D12985" s="93"/>
      <c r="F12985" s="93"/>
      <c r="H12985" s="93"/>
      <c r="J12985" s="93"/>
      <c r="L12985" s="93"/>
      <c r="N12985" s="93"/>
      <c r="P12985" s="93"/>
    </row>
    <row r="12986" spans="2:16">
      <c r="B12986" s="93"/>
      <c r="C12986" s="93"/>
      <c r="D12986" s="93"/>
      <c r="F12986" s="93"/>
      <c r="H12986" s="93"/>
      <c r="J12986" s="93"/>
      <c r="L12986" s="93"/>
      <c r="N12986" s="93"/>
      <c r="P12986" s="93"/>
    </row>
    <row r="12987" spans="2:16">
      <c r="B12987" s="93"/>
      <c r="C12987" s="93"/>
      <c r="D12987" s="93"/>
      <c r="F12987" s="93"/>
      <c r="H12987" s="93"/>
      <c r="J12987" s="93"/>
      <c r="L12987" s="93"/>
      <c r="N12987" s="93"/>
      <c r="P12987" s="93"/>
    </row>
    <row r="12988" spans="2:16">
      <c r="B12988" s="93"/>
      <c r="C12988" s="93"/>
      <c r="D12988" s="93"/>
      <c r="F12988" s="93"/>
      <c r="H12988" s="93"/>
      <c r="J12988" s="93"/>
      <c r="L12988" s="93"/>
      <c r="N12988" s="93"/>
      <c r="P12988" s="93"/>
    </row>
    <row r="12989" spans="2:16">
      <c r="B12989" s="93"/>
      <c r="C12989" s="93"/>
      <c r="D12989" s="93"/>
      <c r="F12989" s="93"/>
      <c r="H12989" s="93"/>
      <c r="J12989" s="93"/>
      <c r="L12989" s="93"/>
      <c r="N12989" s="93"/>
      <c r="P12989" s="93"/>
    </row>
    <row r="12990" spans="2:16">
      <c r="B12990" s="93"/>
      <c r="C12990" s="93"/>
      <c r="D12990" s="93"/>
      <c r="F12990" s="93"/>
      <c r="H12990" s="93"/>
      <c r="J12990" s="93"/>
      <c r="L12990" s="93"/>
      <c r="N12990" s="93"/>
      <c r="P12990" s="93"/>
    </row>
    <row r="12991" spans="2:16">
      <c r="B12991" s="93"/>
      <c r="C12991" s="93"/>
      <c r="D12991" s="93"/>
      <c r="F12991" s="93"/>
      <c r="H12991" s="93"/>
      <c r="J12991" s="93"/>
      <c r="L12991" s="93"/>
      <c r="N12991" s="93"/>
      <c r="P12991" s="93"/>
    </row>
    <row r="12992" spans="2:16">
      <c r="B12992" s="93"/>
      <c r="C12992" s="93"/>
      <c r="D12992" s="93"/>
      <c r="F12992" s="93"/>
      <c r="H12992" s="93"/>
      <c r="J12992" s="93"/>
      <c r="L12992" s="93"/>
      <c r="N12992" s="93"/>
      <c r="P12992" s="93"/>
    </row>
    <row r="12993" spans="2:16">
      <c r="B12993" s="93"/>
      <c r="C12993" s="93"/>
      <c r="D12993" s="93"/>
      <c r="F12993" s="93"/>
      <c r="H12993" s="93"/>
      <c r="J12993" s="93"/>
      <c r="L12993" s="93"/>
      <c r="N12993" s="93"/>
      <c r="P12993" s="93"/>
    </row>
    <row r="12994" spans="2:16">
      <c r="B12994" s="93"/>
      <c r="C12994" s="93"/>
      <c r="D12994" s="93"/>
      <c r="F12994" s="93"/>
      <c r="H12994" s="93"/>
      <c r="J12994" s="93"/>
      <c r="L12994" s="93"/>
      <c r="N12994" s="93"/>
      <c r="P12994" s="93"/>
    </row>
    <row r="12995" spans="2:16">
      <c r="B12995" s="93"/>
      <c r="C12995" s="93"/>
      <c r="D12995" s="93"/>
      <c r="F12995" s="93"/>
      <c r="H12995" s="93"/>
      <c r="J12995" s="93"/>
      <c r="L12995" s="93"/>
      <c r="N12995" s="93"/>
      <c r="P12995" s="93"/>
    </row>
    <row r="12996" spans="2:16">
      <c r="B12996" s="93"/>
      <c r="C12996" s="93"/>
      <c r="D12996" s="93"/>
      <c r="F12996" s="93"/>
      <c r="H12996" s="93"/>
      <c r="J12996" s="93"/>
      <c r="L12996" s="93"/>
      <c r="N12996" s="93"/>
      <c r="P12996" s="93"/>
    </row>
    <row r="12997" spans="2:16">
      <c r="B12997" s="93"/>
      <c r="C12997" s="93"/>
      <c r="D12997" s="93"/>
      <c r="F12997" s="93"/>
      <c r="H12997" s="93"/>
      <c r="J12997" s="93"/>
      <c r="L12997" s="93"/>
      <c r="N12997" s="93"/>
      <c r="P12997" s="93"/>
    </row>
    <row r="12998" spans="2:16">
      <c r="B12998" s="93"/>
      <c r="C12998" s="93"/>
      <c r="D12998" s="93"/>
      <c r="F12998" s="93"/>
      <c r="H12998" s="93"/>
      <c r="J12998" s="93"/>
      <c r="L12998" s="93"/>
      <c r="N12998" s="93"/>
      <c r="P12998" s="93"/>
    </row>
    <row r="12999" spans="2:16">
      <c r="B12999" s="93"/>
      <c r="C12999" s="93"/>
      <c r="D12999" s="93"/>
      <c r="F12999" s="93"/>
      <c r="H12999" s="93"/>
      <c r="J12999" s="93"/>
      <c r="L12999" s="93"/>
      <c r="N12999" s="93"/>
      <c r="P12999" s="93"/>
    </row>
    <row r="13000" spans="2:16">
      <c r="B13000" s="93"/>
      <c r="C13000" s="93"/>
      <c r="D13000" s="93"/>
      <c r="F13000" s="93"/>
      <c r="H13000" s="93"/>
      <c r="J13000" s="93"/>
      <c r="L13000" s="93"/>
      <c r="N13000" s="93"/>
      <c r="P13000" s="93"/>
    </row>
    <row r="13001" spans="2:16">
      <c r="B13001" s="93"/>
      <c r="C13001" s="93"/>
      <c r="D13001" s="93"/>
      <c r="F13001" s="93"/>
      <c r="H13001" s="93"/>
      <c r="J13001" s="93"/>
      <c r="L13001" s="93"/>
      <c r="N13001" s="93"/>
      <c r="P13001" s="93"/>
    </row>
    <row r="13002" spans="2:16">
      <c r="B13002" s="93"/>
      <c r="C13002" s="93"/>
      <c r="D13002" s="93"/>
      <c r="F13002" s="93"/>
      <c r="H13002" s="93"/>
      <c r="J13002" s="93"/>
      <c r="L13002" s="93"/>
      <c r="N13002" s="93"/>
      <c r="P13002" s="93"/>
    </row>
    <row r="13003" spans="2:16">
      <c r="B13003" s="93"/>
      <c r="C13003" s="93"/>
      <c r="D13003" s="93"/>
      <c r="F13003" s="93"/>
      <c r="H13003" s="93"/>
      <c r="J13003" s="93"/>
      <c r="L13003" s="93"/>
      <c r="N13003" s="93"/>
      <c r="P13003" s="93"/>
    </row>
    <row r="13004" spans="2:16">
      <c r="B13004" s="93"/>
      <c r="C13004" s="93"/>
      <c r="D13004" s="93"/>
      <c r="F13004" s="93"/>
      <c r="H13004" s="93"/>
      <c r="J13004" s="93"/>
      <c r="L13004" s="93"/>
      <c r="N13004" s="93"/>
      <c r="P13004" s="93"/>
    </row>
    <row r="13005" spans="2:16">
      <c r="B13005" s="93"/>
      <c r="C13005" s="93"/>
      <c r="D13005" s="93"/>
      <c r="F13005" s="93"/>
      <c r="H13005" s="93"/>
      <c r="J13005" s="93"/>
      <c r="L13005" s="93"/>
      <c r="N13005" s="93"/>
      <c r="P13005" s="93"/>
    </row>
    <row r="13006" spans="2:16">
      <c r="B13006" s="93"/>
      <c r="C13006" s="93"/>
      <c r="D13006" s="93"/>
      <c r="F13006" s="93"/>
      <c r="H13006" s="93"/>
      <c r="J13006" s="93"/>
      <c r="L13006" s="93"/>
      <c r="N13006" s="93"/>
      <c r="P13006" s="93"/>
    </row>
    <row r="13007" spans="2:16">
      <c r="B13007" s="93"/>
      <c r="C13007" s="93"/>
      <c r="D13007" s="93"/>
      <c r="F13007" s="93"/>
      <c r="H13007" s="93"/>
      <c r="J13007" s="93"/>
      <c r="L13007" s="93"/>
      <c r="N13007" s="93"/>
      <c r="P13007" s="93"/>
    </row>
    <row r="13008" spans="2:16">
      <c r="B13008" s="93"/>
      <c r="C13008" s="93"/>
      <c r="D13008" s="93"/>
      <c r="F13008" s="93"/>
      <c r="H13008" s="93"/>
      <c r="J13008" s="93"/>
      <c r="L13008" s="93"/>
      <c r="N13008" s="93"/>
      <c r="P13008" s="93"/>
    </row>
    <row r="13009" spans="2:16">
      <c r="B13009" s="93"/>
      <c r="C13009" s="93"/>
      <c r="D13009" s="93"/>
      <c r="F13009" s="93"/>
      <c r="H13009" s="93"/>
      <c r="J13009" s="93"/>
      <c r="L13009" s="93"/>
      <c r="N13009" s="93"/>
      <c r="P13009" s="93"/>
    </row>
    <row r="13010" spans="2:16">
      <c r="B13010" s="93"/>
      <c r="C13010" s="93"/>
      <c r="D13010" s="93"/>
      <c r="F13010" s="93"/>
      <c r="H13010" s="93"/>
      <c r="J13010" s="93"/>
      <c r="L13010" s="93"/>
      <c r="N13010" s="93"/>
      <c r="P13010" s="93"/>
    </row>
    <row r="13011" spans="2:16">
      <c r="B13011" s="93"/>
      <c r="C13011" s="93"/>
      <c r="D13011" s="93"/>
      <c r="F13011" s="93"/>
      <c r="H13011" s="93"/>
      <c r="J13011" s="93"/>
      <c r="L13011" s="93"/>
      <c r="N13011" s="93"/>
      <c r="P13011" s="93"/>
    </row>
    <row r="13012" spans="2:16">
      <c r="B13012" s="93"/>
      <c r="C13012" s="93"/>
      <c r="D13012" s="93"/>
      <c r="F13012" s="93"/>
      <c r="H13012" s="93"/>
      <c r="J13012" s="93"/>
      <c r="L13012" s="93"/>
      <c r="N13012" s="93"/>
      <c r="P13012" s="93"/>
    </row>
    <row r="13013" spans="2:16">
      <c r="B13013" s="93"/>
      <c r="C13013" s="93"/>
      <c r="D13013" s="93"/>
      <c r="F13013" s="93"/>
      <c r="H13013" s="93"/>
      <c r="J13013" s="93"/>
      <c r="L13013" s="93"/>
      <c r="N13013" s="93"/>
      <c r="P13013" s="93"/>
    </row>
    <row r="13014" spans="2:16">
      <c r="B13014" s="93"/>
      <c r="C13014" s="93"/>
      <c r="D13014" s="93"/>
      <c r="F13014" s="93"/>
      <c r="H13014" s="93"/>
      <c r="J13014" s="93"/>
      <c r="L13014" s="93"/>
      <c r="N13014" s="93"/>
      <c r="P13014" s="93"/>
    </row>
    <row r="13015" spans="2:16">
      <c r="B13015" s="93"/>
      <c r="C13015" s="93"/>
      <c r="D13015" s="93"/>
      <c r="F13015" s="93"/>
      <c r="H13015" s="93"/>
      <c r="J13015" s="93"/>
      <c r="L13015" s="93"/>
      <c r="N13015" s="93"/>
      <c r="P13015" s="93"/>
    </row>
    <row r="13016" spans="2:16">
      <c r="B13016" s="93"/>
      <c r="C13016" s="93"/>
      <c r="D13016" s="93"/>
      <c r="F13016" s="93"/>
      <c r="H13016" s="93"/>
      <c r="J13016" s="93"/>
      <c r="L13016" s="93"/>
      <c r="N13016" s="93"/>
      <c r="P13016" s="93"/>
    </row>
    <row r="13017" spans="2:16">
      <c r="B13017" s="93"/>
      <c r="C13017" s="93"/>
      <c r="D13017" s="93"/>
      <c r="F13017" s="93"/>
      <c r="H13017" s="93"/>
      <c r="J13017" s="93"/>
      <c r="L13017" s="93"/>
      <c r="N13017" s="93"/>
      <c r="P13017" s="93"/>
    </row>
    <row r="13018" spans="2:16">
      <c r="B13018" s="93"/>
      <c r="C13018" s="93"/>
      <c r="D13018" s="93"/>
      <c r="F13018" s="93"/>
      <c r="H13018" s="93"/>
      <c r="J13018" s="93"/>
      <c r="L13018" s="93"/>
      <c r="N13018" s="93"/>
      <c r="P13018" s="93"/>
    </row>
    <row r="13019" spans="2:16">
      <c r="B13019" s="93"/>
      <c r="C13019" s="93"/>
      <c r="D13019" s="93"/>
      <c r="F13019" s="93"/>
      <c r="H13019" s="93"/>
      <c r="J13019" s="93"/>
      <c r="L13019" s="93"/>
      <c r="N13019" s="93"/>
      <c r="P13019" s="93"/>
    </row>
    <row r="13020" spans="2:16">
      <c r="B13020" s="93"/>
      <c r="C13020" s="93"/>
      <c r="D13020" s="93"/>
      <c r="F13020" s="93"/>
      <c r="H13020" s="93"/>
      <c r="J13020" s="93"/>
      <c r="L13020" s="93"/>
      <c r="N13020" s="93"/>
      <c r="P13020" s="93"/>
    </row>
    <row r="13021" spans="2:16">
      <c r="B13021" s="93"/>
      <c r="C13021" s="93"/>
      <c r="D13021" s="93"/>
      <c r="F13021" s="93"/>
      <c r="H13021" s="93"/>
      <c r="J13021" s="93"/>
      <c r="L13021" s="93"/>
      <c r="N13021" s="93"/>
      <c r="P13021" s="93"/>
    </row>
    <row r="13022" spans="2:16">
      <c r="B13022" s="93"/>
      <c r="C13022" s="93"/>
      <c r="D13022" s="93"/>
      <c r="F13022" s="93"/>
      <c r="H13022" s="93"/>
      <c r="J13022" s="93"/>
      <c r="L13022" s="93"/>
      <c r="N13022" s="93"/>
      <c r="P13022" s="93"/>
    </row>
    <row r="13023" spans="2:16">
      <c r="B13023" s="93"/>
      <c r="C13023" s="93"/>
      <c r="D13023" s="93"/>
      <c r="F13023" s="93"/>
      <c r="H13023" s="93"/>
      <c r="J13023" s="93"/>
      <c r="L13023" s="93"/>
      <c r="N13023" s="93"/>
      <c r="P13023" s="93"/>
    </row>
    <row r="13024" spans="2:16">
      <c r="B13024" s="93"/>
      <c r="C13024" s="93"/>
      <c r="D13024" s="93"/>
      <c r="F13024" s="93"/>
      <c r="H13024" s="93"/>
      <c r="J13024" s="93"/>
      <c r="L13024" s="93"/>
      <c r="N13024" s="93"/>
      <c r="P13024" s="93"/>
    </row>
    <row r="13025" spans="2:16">
      <c r="B13025" s="93"/>
      <c r="C13025" s="93"/>
      <c r="D13025" s="93"/>
      <c r="F13025" s="93"/>
      <c r="H13025" s="93"/>
      <c r="J13025" s="93"/>
      <c r="L13025" s="93"/>
      <c r="N13025" s="93"/>
      <c r="P13025" s="93"/>
    </row>
    <row r="13026" spans="2:16">
      <c r="B13026" s="93"/>
      <c r="C13026" s="93"/>
      <c r="D13026" s="93"/>
      <c r="F13026" s="93"/>
      <c r="H13026" s="93"/>
      <c r="J13026" s="93"/>
      <c r="L13026" s="93"/>
      <c r="N13026" s="93"/>
      <c r="P13026" s="93"/>
    </row>
    <row r="13027" spans="2:16">
      <c r="B13027" s="93"/>
      <c r="C13027" s="93"/>
      <c r="D13027" s="93"/>
      <c r="F13027" s="93"/>
      <c r="H13027" s="93"/>
      <c r="J13027" s="93"/>
      <c r="L13027" s="93"/>
      <c r="N13027" s="93"/>
      <c r="P13027" s="93"/>
    </row>
    <row r="13028" spans="2:16">
      <c r="B13028" s="93"/>
      <c r="C13028" s="93"/>
      <c r="D13028" s="93"/>
      <c r="F13028" s="93"/>
      <c r="H13028" s="93"/>
      <c r="J13028" s="93"/>
      <c r="L13028" s="93"/>
      <c r="N13028" s="93"/>
      <c r="P13028" s="93"/>
    </row>
    <row r="13029" spans="2:16">
      <c r="B13029" s="93"/>
      <c r="C13029" s="93"/>
      <c r="D13029" s="93"/>
      <c r="F13029" s="93"/>
      <c r="H13029" s="93"/>
      <c r="J13029" s="93"/>
      <c r="L13029" s="93"/>
      <c r="N13029" s="93"/>
      <c r="P13029" s="93"/>
    </row>
    <row r="13030" spans="2:16">
      <c r="B13030" s="93"/>
      <c r="C13030" s="93"/>
      <c r="D13030" s="93"/>
      <c r="F13030" s="93"/>
      <c r="H13030" s="93"/>
      <c r="J13030" s="93"/>
      <c r="L13030" s="93"/>
      <c r="N13030" s="93"/>
      <c r="P13030" s="93"/>
    </row>
    <row r="13031" spans="2:16">
      <c r="B13031" s="93"/>
      <c r="C13031" s="93"/>
      <c r="D13031" s="93"/>
      <c r="F13031" s="93"/>
      <c r="H13031" s="93"/>
      <c r="J13031" s="93"/>
      <c r="L13031" s="93"/>
      <c r="N13031" s="93"/>
      <c r="P13031" s="93"/>
    </row>
    <row r="13032" spans="2:16">
      <c r="B13032" s="93"/>
      <c r="C13032" s="93"/>
      <c r="D13032" s="93"/>
      <c r="F13032" s="93"/>
      <c r="H13032" s="93"/>
      <c r="J13032" s="93"/>
      <c r="L13032" s="93"/>
      <c r="N13032" s="93"/>
      <c r="P13032" s="93"/>
    </row>
    <row r="13033" spans="2:16">
      <c r="B13033" s="93"/>
      <c r="C13033" s="93"/>
      <c r="D13033" s="93"/>
      <c r="F13033" s="93"/>
      <c r="H13033" s="93"/>
      <c r="J13033" s="93"/>
      <c r="L13033" s="93"/>
      <c r="N13033" s="93"/>
      <c r="P13033" s="93"/>
    </row>
    <row r="13034" spans="2:16">
      <c r="B13034" s="93"/>
      <c r="C13034" s="93"/>
      <c r="D13034" s="93"/>
      <c r="F13034" s="93"/>
      <c r="H13034" s="93"/>
      <c r="J13034" s="93"/>
      <c r="L13034" s="93"/>
      <c r="N13034" s="93"/>
      <c r="P13034" s="93"/>
    </row>
    <row r="13035" spans="2:16">
      <c r="B13035" s="93"/>
      <c r="C13035" s="93"/>
      <c r="D13035" s="93"/>
      <c r="F13035" s="93"/>
      <c r="H13035" s="93"/>
      <c r="J13035" s="93"/>
      <c r="L13035" s="93"/>
      <c r="N13035" s="93"/>
      <c r="P13035" s="93"/>
    </row>
    <row r="13036" spans="2:16">
      <c r="B13036" s="93"/>
      <c r="C13036" s="93"/>
      <c r="D13036" s="93"/>
      <c r="F13036" s="93"/>
      <c r="H13036" s="93"/>
      <c r="J13036" s="93"/>
      <c r="L13036" s="93"/>
      <c r="N13036" s="93"/>
      <c r="P13036" s="93"/>
    </row>
    <row r="13037" spans="2:16">
      <c r="B13037" s="93"/>
      <c r="C13037" s="93"/>
      <c r="D13037" s="93"/>
      <c r="F13037" s="93"/>
      <c r="H13037" s="93"/>
      <c r="J13037" s="93"/>
      <c r="L13037" s="93"/>
      <c r="N13037" s="93"/>
      <c r="P13037" s="93"/>
    </row>
    <row r="13038" spans="2:16">
      <c r="B13038" s="93"/>
      <c r="C13038" s="93"/>
      <c r="D13038" s="93"/>
      <c r="F13038" s="93"/>
      <c r="H13038" s="93"/>
      <c r="J13038" s="93"/>
      <c r="L13038" s="93"/>
      <c r="N13038" s="93"/>
      <c r="P13038" s="93"/>
    </row>
    <row r="13039" spans="2:16">
      <c r="B13039" s="93"/>
      <c r="C13039" s="93"/>
      <c r="D13039" s="93"/>
      <c r="F13039" s="93"/>
      <c r="H13039" s="93"/>
      <c r="J13039" s="93"/>
      <c r="L13039" s="93"/>
      <c r="N13039" s="93"/>
      <c r="P13039" s="93"/>
    </row>
    <row r="13040" spans="2:16">
      <c r="B13040" s="93"/>
      <c r="C13040" s="93"/>
      <c r="D13040" s="93"/>
      <c r="F13040" s="93"/>
      <c r="H13040" s="93"/>
      <c r="J13040" s="93"/>
      <c r="L13040" s="93"/>
      <c r="N13040" s="93"/>
      <c r="P13040" s="93"/>
    </row>
    <row r="13041" spans="2:16">
      <c r="B13041" s="93"/>
      <c r="C13041" s="93"/>
      <c r="D13041" s="93"/>
      <c r="F13041" s="93"/>
      <c r="H13041" s="93"/>
      <c r="J13041" s="93"/>
      <c r="L13041" s="93"/>
      <c r="N13041" s="93"/>
      <c r="P13041" s="93"/>
    </row>
    <row r="13042" spans="2:16">
      <c r="B13042" s="93"/>
      <c r="C13042" s="93"/>
      <c r="D13042" s="93"/>
      <c r="F13042" s="93"/>
      <c r="H13042" s="93"/>
      <c r="J13042" s="93"/>
      <c r="L13042" s="93"/>
      <c r="N13042" s="93"/>
      <c r="P13042" s="93"/>
    </row>
    <row r="13043" spans="2:16">
      <c r="B13043" s="93"/>
      <c r="C13043" s="93"/>
      <c r="D13043" s="93"/>
      <c r="F13043" s="93"/>
      <c r="H13043" s="93"/>
      <c r="J13043" s="93"/>
      <c r="L13043" s="93"/>
      <c r="N13043" s="93"/>
      <c r="P13043" s="93"/>
    </row>
    <row r="13044" spans="2:16">
      <c r="B13044" s="93"/>
      <c r="C13044" s="93"/>
      <c r="D13044" s="93"/>
      <c r="F13044" s="93"/>
      <c r="H13044" s="93"/>
      <c r="J13044" s="93"/>
      <c r="L13044" s="93"/>
      <c r="N13044" s="93"/>
      <c r="P13044" s="93"/>
    </row>
    <row r="13045" spans="2:16">
      <c r="B13045" s="93"/>
      <c r="C13045" s="93"/>
      <c r="D13045" s="93"/>
      <c r="F13045" s="93"/>
      <c r="H13045" s="93"/>
      <c r="J13045" s="93"/>
      <c r="L13045" s="93"/>
      <c r="N13045" s="93"/>
      <c r="P13045" s="93"/>
    </row>
    <row r="13046" spans="2:16">
      <c r="B13046" s="93"/>
      <c r="C13046" s="93"/>
      <c r="D13046" s="93"/>
      <c r="F13046" s="93"/>
      <c r="H13046" s="93"/>
      <c r="J13046" s="93"/>
      <c r="L13046" s="93"/>
      <c r="N13046" s="93"/>
      <c r="P13046" s="93"/>
    </row>
    <row r="13047" spans="2:16">
      <c r="B13047" s="93"/>
      <c r="C13047" s="93"/>
      <c r="D13047" s="93"/>
      <c r="F13047" s="93"/>
      <c r="H13047" s="93"/>
      <c r="J13047" s="93"/>
      <c r="L13047" s="93"/>
      <c r="N13047" s="93"/>
      <c r="P13047" s="93"/>
    </row>
    <row r="13048" spans="2:16">
      <c r="B13048" s="93"/>
      <c r="C13048" s="93"/>
      <c r="D13048" s="93"/>
      <c r="F13048" s="93"/>
      <c r="H13048" s="93"/>
      <c r="J13048" s="93"/>
      <c r="L13048" s="93"/>
      <c r="N13048" s="93"/>
      <c r="P13048" s="93"/>
    </row>
    <row r="13049" spans="2:16">
      <c r="B13049" s="93"/>
      <c r="C13049" s="93"/>
      <c r="D13049" s="93"/>
      <c r="F13049" s="93"/>
      <c r="H13049" s="93"/>
      <c r="J13049" s="93"/>
      <c r="L13049" s="93"/>
      <c r="N13049" s="93"/>
      <c r="P13049" s="93"/>
    </row>
    <row r="13050" spans="2:16">
      <c r="B13050" s="93"/>
      <c r="C13050" s="93"/>
      <c r="D13050" s="93"/>
      <c r="F13050" s="93"/>
      <c r="H13050" s="93"/>
      <c r="J13050" s="93"/>
      <c r="L13050" s="93"/>
      <c r="N13050" s="93"/>
      <c r="P13050" s="93"/>
    </row>
    <row r="13051" spans="2:16">
      <c r="B13051" s="93"/>
      <c r="C13051" s="93"/>
      <c r="D13051" s="93"/>
      <c r="F13051" s="93"/>
      <c r="H13051" s="93"/>
      <c r="J13051" s="93"/>
      <c r="L13051" s="93"/>
      <c r="N13051" s="93"/>
      <c r="P13051" s="93"/>
    </row>
    <row r="13052" spans="2:16">
      <c r="B13052" s="93"/>
      <c r="C13052" s="93"/>
      <c r="D13052" s="93"/>
      <c r="F13052" s="93"/>
      <c r="H13052" s="93"/>
      <c r="J13052" s="93"/>
      <c r="L13052" s="93"/>
      <c r="N13052" s="93"/>
      <c r="P13052" s="93"/>
    </row>
    <row r="13053" spans="2:16">
      <c r="B13053" s="93"/>
      <c r="C13053" s="93"/>
      <c r="D13053" s="93"/>
      <c r="F13053" s="93"/>
      <c r="H13053" s="93"/>
      <c r="J13053" s="93"/>
      <c r="L13053" s="93"/>
      <c r="N13053" s="93"/>
      <c r="P13053" s="93"/>
    </row>
    <row r="13054" spans="2:16">
      <c r="B13054" s="93"/>
      <c r="C13054" s="93"/>
      <c r="D13054" s="93"/>
      <c r="F13054" s="93"/>
      <c r="H13054" s="93"/>
      <c r="J13054" s="93"/>
      <c r="L13054" s="93"/>
      <c r="N13054" s="93"/>
      <c r="P13054" s="93"/>
    </row>
    <row r="13055" spans="2:16">
      <c r="B13055" s="93"/>
      <c r="C13055" s="93"/>
      <c r="D13055" s="93"/>
      <c r="F13055" s="93"/>
      <c r="H13055" s="93"/>
      <c r="J13055" s="93"/>
      <c r="L13055" s="93"/>
      <c r="N13055" s="93"/>
      <c r="P13055" s="93"/>
    </row>
    <row r="13056" spans="2:16">
      <c r="B13056" s="93"/>
      <c r="C13056" s="93"/>
      <c r="D13056" s="93"/>
      <c r="F13056" s="93"/>
      <c r="H13056" s="93"/>
      <c r="J13056" s="93"/>
      <c r="L13056" s="93"/>
      <c r="N13056" s="93"/>
      <c r="P13056" s="93"/>
    </row>
    <row r="13057" spans="2:16">
      <c r="B13057" s="93"/>
      <c r="C13057" s="93"/>
      <c r="D13057" s="93"/>
      <c r="F13057" s="93"/>
      <c r="H13057" s="93"/>
      <c r="J13057" s="93"/>
      <c r="L13057" s="93"/>
      <c r="N13057" s="93"/>
      <c r="P13057" s="93"/>
    </row>
    <row r="13058" spans="2:16">
      <c r="B13058" s="93"/>
      <c r="C13058" s="93"/>
      <c r="D13058" s="93"/>
      <c r="F13058" s="93"/>
      <c r="H13058" s="93"/>
      <c r="J13058" s="93"/>
      <c r="L13058" s="93"/>
      <c r="N13058" s="93"/>
      <c r="P13058" s="93"/>
    </row>
    <row r="13059" spans="2:16">
      <c r="B13059" s="93"/>
      <c r="C13059" s="93"/>
      <c r="D13059" s="93"/>
      <c r="F13059" s="93"/>
      <c r="H13059" s="93"/>
      <c r="J13059" s="93"/>
      <c r="L13059" s="93"/>
      <c r="N13059" s="93"/>
      <c r="P13059" s="93"/>
    </row>
    <row r="13060" spans="2:16">
      <c r="B13060" s="93"/>
      <c r="C13060" s="93"/>
      <c r="D13060" s="93"/>
      <c r="F13060" s="93"/>
      <c r="H13060" s="93"/>
      <c r="J13060" s="93"/>
      <c r="L13060" s="93"/>
      <c r="N13060" s="93"/>
      <c r="P13060" s="93"/>
    </row>
    <row r="13061" spans="2:16">
      <c r="B13061" s="93"/>
      <c r="C13061" s="93"/>
      <c r="D13061" s="93"/>
      <c r="F13061" s="93"/>
      <c r="H13061" s="93"/>
      <c r="J13061" s="93"/>
      <c r="L13061" s="93"/>
      <c r="N13061" s="93"/>
      <c r="P13061" s="93"/>
    </row>
    <row r="13062" spans="2:16">
      <c r="B13062" s="93"/>
      <c r="C13062" s="93"/>
      <c r="D13062" s="93"/>
      <c r="F13062" s="93"/>
      <c r="H13062" s="93"/>
      <c r="J13062" s="93"/>
      <c r="L13062" s="93"/>
      <c r="N13062" s="93"/>
      <c r="P13062" s="93"/>
    </row>
    <row r="13063" spans="2:16">
      <c r="B13063" s="93"/>
      <c r="C13063" s="93"/>
      <c r="D13063" s="93"/>
      <c r="F13063" s="93"/>
      <c r="H13063" s="93"/>
      <c r="J13063" s="93"/>
      <c r="L13063" s="93"/>
      <c r="N13063" s="93"/>
      <c r="P13063" s="93"/>
    </row>
    <row r="13064" spans="2:16">
      <c r="B13064" s="93"/>
      <c r="C13064" s="93"/>
      <c r="D13064" s="93"/>
      <c r="F13064" s="93"/>
      <c r="H13064" s="93"/>
      <c r="J13064" s="93"/>
      <c r="L13064" s="93"/>
      <c r="N13064" s="93"/>
      <c r="P13064" s="93"/>
    </row>
    <row r="13065" spans="2:16">
      <c r="B13065" s="93"/>
      <c r="C13065" s="93"/>
      <c r="D13065" s="93"/>
      <c r="F13065" s="93"/>
      <c r="H13065" s="93"/>
      <c r="J13065" s="93"/>
      <c r="L13065" s="93"/>
      <c r="N13065" s="93"/>
      <c r="P13065" s="93"/>
    </row>
    <row r="13066" spans="2:16">
      <c r="B13066" s="93"/>
      <c r="C13066" s="93"/>
      <c r="D13066" s="93"/>
      <c r="F13066" s="93"/>
      <c r="H13066" s="93"/>
      <c r="J13066" s="93"/>
      <c r="L13066" s="93"/>
      <c r="N13066" s="93"/>
      <c r="P13066" s="93"/>
    </row>
    <row r="13067" spans="2:16">
      <c r="B13067" s="93"/>
      <c r="C13067" s="93"/>
      <c r="D13067" s="93"/>
      <c r="F13067" s="93"/>
      <c r="H13067" s="93"/>
      <c r="J13067" s="93"/>
      <c r="L13067" s="93"/>
      <c r="N13067" s="93"/>
      <c r="P13067" s="93"/>
    </row>
    <row r="13068" spans="2:16">
      <c r="B13068" s="93"/>
      <c r="C13068" s="93"/>
      <c r="D13068" s="93"/>
      <c r="F13068" s="93"/>
      <c r="H13068" s="93"/>
      <c r="J13068" s="93"/>
      <c r="L13068" s="93"/>
      <c r="N13068" s="93"/>
      <c r="P13068" s="93"/>
    </row>
    <row r="13069" spans="2:16">
      <c r="B13069" s="93"/>
      <c r="C13069" s="93"/>
      <c r="D13069" s="93"/>
      <c r="F13069" s="93"/>
      <c r="H13069" s="93"/>
      <c r="J13069" s="93"/>
      <c r="L13069" s="93"/>
      <c r="N13069" s="93"/>
      <c r="P13069" s="93"/>
    </row>
    <row r="13070" spans="2:16">
      <c r="B13070" s="93"/>
      <c r="C13070" s="93"/>
      <c r="D13070" s="93"/>
      <c r="F13070" s="93"/>
      <c r="H13070" s="93"/>
      <c r="J13070" s="93"/>
      <c r="L13070" s="93"/>
      <c r="N13070" s="93"/>
      <c r="P13070" s="93"/>
    </row>
    <row r="13071" spans="2:16">
      <c r="B13071" s="93"/>
      <c r="C13071" s="93"/>
      <c r="D13071" s="93"/>
      <c r="F13071" s="93"/>
      <c r="H13071" s="93"/>
      <c r="J13071" s="93"/>
      <c r="L13071" s="93"/>
      <c r="N13071" s="93"/>
      <c r="P13071" s="93"/>
    </row>
    <row r="13072" spans="2:16">
      <c r="B13072" s="93"/>
      <c r="C13072" s="93"/>
      <c r="D13072" s="93"/>
      <c r="F13072" s="93"/>
      <c r="H13072" s="93"/>
      <c r="J13072" s="93"/>
      <c r="L13072" s="93"/>
      <c r="N13072" s="93"/>
      <c r="P13072" s="93"/>
    </row>
    <row r="13073" spans="2:16">
      <c r="B13073" s="93"/>
      <c r="C13073" s="93"/>
      <c r="D13073" s="93"/>
      <c r="F13073" s="93"/>
      <c r="H13073" s="93"/>
      <c r="J13073" s="93"/>
      <c r="L13073" s="93"/>
      <c r="N13073" s="93"/>
      <c r="P13073" s="93"/>
    </row>
    <row r="13074" spans="2:16">
      <c r="B13074" s="93"/>
      <c r="C13074" s="93"/>
      <c r="D13074" s="93"/>
      <c r="F13074" s="93"/>
      <c r="H13074" s="93"/>
      <c r="J13074" s="93"/>
      <c r="L13074" s="93"/>
      <c r="N13074" s="93"/>
      <c r="P13074" s="93"/>
    </row>
    <row r="13075" spans="2:16">
      <c r="B13075" s="93"/>
      <c r="C13075" s="93"/>
      <c r="D13075" s="93"/>
      <c r="F13075" s="93"/>
      <c r="H13075" s="93"/>
      <c r="J13075" s="93"/>
      <c r="L13075" s="93"/>
      <c r="N13075" s="93"/>
      <c r="P13075" s="93"/>
    </row>
    <row r="13076" spans="2:16">
      <c r="B13076" s="93"/>
      <c r="C13076" s="93"/>
      <c r="D13076" s="93"/>
      <c r="F13076" s="93"/>
      <c r="H13076" s="93"/>
      <c r="J13076" s="93"/>
      <c r="L13076" s="93"/>
      <c r="N13076" s="93"/>
      <c r="P13076" s="93"/>
    </row>
    <row r="13077" spans="2:16">
      <c r="B13077" s="93"/>
      <c r="C13077" s="93"/>
      <c r="D13077" s="93"/>
      <c r="F13077" s="93"/>
      <c r="H13077" s="93"/>
      <c r="J13077" s="93"/>
      <c r="L13077" s="93"/>
      <c r="N13077" s="93"/>
      <c r="P13077" s="93"/>
    </row>
    <row r="13078" spans="2:16">
      <c r="B13078" s="93"/>
      <c r="C13078" s="93"/>
      <c r="D13078" s="93"/>
      <c r="F13078" s="93"/>
      <c r="H13078" s="93"/>
      <c r="J13078" s="93"/>
      <c r="L13078" s="93"/>
      <c r="N13078" s="93"/>
      <c r="P13078" s="93"/>
    </row>
    <row r="13079" spans="2:16">
      <c r="B13079" s="93"/>
      <c r="C13079" s="93"/>
      <c r="D13079" s="93"/>
      <c r="F13079" s="93"/>
      <c r="H13079" s="93"/>
      <c r="J13079" s="93"/>
      <c r="L13079" s="93"/>
      <c r="N13079" s="93"/>
      <c r="P13079" s="93"/>
    </row>
    <row r="13080" spans="2:16">
      <c r="B13080" s="93"/>
      <c r="C13080" s="93"/>
      <c r="D13080" s="93"/>
      <c r="F13080" s="93"/>
      <c r="H13080" s="93"/>
      <c r="J13080" s="93"/>
      <c r="L13080" s="93"/>
      <c r="N13080" s="93"/>
      <c r="P13080" s="93"/>
    </row>
    <row r="13081" spans="2:16">
      <c r="B13081" s="93"/>
      <c r="C13081" s="93"/>
      <c r="D13081" s="93"/>
      <c r="F13081" s="93"/>
      <c r="H13081" s="93"/>
      <c r="J13081" s="93"/>
      <c r="L13081" s="93"/>
      <c r="N13081" s="93"/>
      <c r="P13081" s="93"/>
    </row>
    <row r="13082" spans="2:16">
      <c r="B13082" s="93"/>
      <c r="C13082" s="93"/>
      <c r="D13082" s="93"/>
      <c r="F13082" s="93"/>
      <c r="H13082" s="93"/>
      <c r="J13082" s="93"/>
      <c r="L13082" s="93"/>
      <c r="N13082" s="93"/>
      <c r="P13082" s="93"/>
    </row>
    <row r="13083" spans="2:16">
      <c r="B13083" s="93"/>
      <c r="C13083" s="93"/>
      <c r="D13083" s="93"/>
      <c r="F13083" s="93"/>
      <c r="H13083" s="93"/>
      <c r="J13083" s="93"/>
      <c r="L13083" s="93"/>
      <c r="N13083" s="93"/>
      <c r="P13083" s="93"/>
    </row>
    <row r="13084" spans="2:16">
      <c r="B13084" s="93"/>
      <c r="C13084" s="93"/>
      <c r="D13084" s="93"/>
      <c r="F13084" s="93"/>
      <c r="H13084" s="93"/>
      <c r="J13084" s="93"/>
      <c r="L13084" s="93"/>
      <c r="N13084" s="93"/>
      <c r="P13084" s="93"/>
    </row>
    <row r="13085" spans="2:16">
      <c r="B13085" s="93"/>
      <c r="C13085" s="93"/>
      <c r="D13085" s="93"/>
      <c r="F13085" s="93"/>
      <c r="H13085" s="93"/>
      <c r="J13085" s="93"/>
      <c r="L13085" s="93"/>
      <c r="N13085" s="93"/>
      <c r="P13085" s="93"/>
    </row>
    <row r="13086" spans="2:16">
      <c r="B13086" s="93"/>
      <c r="C13086" s="93"/>
      <c r="D13086" s="93"/>
      <c r="F13086" s="93"/>
      <c r="H13086" s="93"/>
      <c r="J13086" s="93"/>
      <c r="L13086" s="93"/>
      <c r="N13086" s="93"/>
      <c r="P13086" s="93"/>
    </row>
    <row r="13087" spans="2:16">
      <c r="B13087" s="93"/>
      <c r="C13087" s="93"/>
      <c r="D13087" s="93"/>
      <c r="F13087" s="93"/>
      <c r="H13087" s="93"/>
      <c r="J13087" s="93"/>
      <c r="L13087" s="93"/>
      <c r="N13087" s="93"/>
      <c r="P13087" s="93"/>
    </row>
    <row r="13088" spans="2:16">
      <c r="B13088" s="93"/>
      <c r="C13088" s="93"/>
      <c r="D13088" s="93"/>
      <c r="F13088" s="93"/>
      <c r="H13088" s="93"/>
      <c r="J13088" s="93"/>
      <c r="L13088" s="93"/>
      <c r="N13088" s="93"/>
      <c r="P13088" s="93"/>
    </row>
    <row r="13089" spans="2:16">
      <c r="B13089" s="93"/>
      <c r="C13089" s="93"/>
      <c r="D13089" s="93"/>
      <c r="F13089" s="93"/>
      <c r="H13089" s="93"/>
      <c r="J13089" s="93"/>
      <c r="L13089" s="93"/>
      <c r="N13089" s="93"/>
      <c r="P13089" s="93"/>
    </row>
    <row r="13090" spans="2:16">
      <c r="B13090" s="93"/>
      <c r="C13090" s="93"/>
      <c r="D13090" s="93"/>
      <c r="F13090" s="93"/>
      <c r="H13090" s="93"/>
      <c r="J13090" s="93"/>
      <c r="L13090" s="93"/>
      <c r="N13090" s="93"/>
      <c r="P13090" s="93"/>
    </row>
    <row r="13091" spans="2:16">
      <c r="B13091" s="93"/>
      <c r="C13091" s="93"/>
      <c r="D13091" s="93"/>
      <c r="F13091" s="93"/>
      <c r="H13091" s="93"/>
      <c r="J13091" s="93"/>
      <c r="L13091" s="93"/>
      <c r="N13091" s="93"/>
      <c r="P13091" s="93"/>
    </row>
    <row r="13092" spans="2:16">
      <c r="B13092" s="93"/>
      <c r="C13092" s="93"/>
      <c r="D13092" s="93"/>
      <c r="F13092" s="93"/>
      <c r="H13092" s="93"/>
      <c r="J13092" s="93"/>
      <c r="L13092" s="93"/>
      <c r="N13092" s="93"/>
      <c r="P13092" s="93"/>
    </row>
    <row r="13093" spans="2:16">
      <c r="B13093" s="93"/>
      <c r="C13093" s="93"/>
      <c r="D13093" s="93"/>
      <c r="F13093" s="93"/>
      <c r="H13093" s="93"/>
      <c r="J13093" s="93"/>
      <c r="L13093" s="93"/>
      <c r="N13093" s="93"/>
      <c r="P13093" s="93"/>
    </row>
    <row r="13094" spans="2:16">
      <c r="B13094" s="93"/>
      <c r="C13094" s="93"/>
      <c r="D13094" s="93"/>
      <c r="F13094" s="93"/>
      <c r="H13094" s="93"/>
      <c r="J13094" s="93"/>
      <c r="L13094" s="93"/>
      <c r="N13094" s="93"/>
      <c r="P13094" s="93"/>
    </row>
    <row r="13095" spans="2:16">
      <c r="B13095" s="93"/>
      <c r="C13095" s="93"/>
      <c r="D13095" s="93"/>
      <c r="F13095" s="93"/>
      <c r="H13095" s="93"/>
      <c r="J13095" s="93"/>
      <c r="L13095" s="93"/>
      <c r="N13095" s="93"/>
      <c r="P13095" s="93"/>
    </row>
    <row r="13096" spans="2:16">
      <c r="B13096" s="93"/>
      <c r="C13096" s="93"/>
      <c r="D13096" s="93"/>
      <c r="F13096" s="93"/>
      <c r="H13096" s="93"/>
      <c r="J13096" s="93"/>
      <c r="L13096" s="93"/>
      <c r="N13096" s="93"/>
      <c r="P13096" s="93"/>
    </row>
    <row r="13097" spans="2:16">
      <c r="B13097" s="93"/>
      <c r="C13097" s="93"/>
      <c r="D13097" s="93"/>
      <c r="F13097" s="93"/>
      <c r="H13097" s="93"/>
      <c r="J13097" s="93"/>
      <c r="L13097" s="93"/>
      <c r="N13097" s="93"/>
      <c r="P13097" s="93"/>
    </row>
    <row r="13098" spans="2:16">
      <c r="B13098" s="93"/>
      <c r="C13098" s="93"/>
      <c r="D13098" s="93"/>
      <c r="F13098" s="93"/>
      <c r="H13098" s="93"/>
      <c r="J13098" s="93"/>
      <c r="L13098" s="93"/>
      <c r="N13098" s="93"/>
      <c r="P13098" s="93"/>
    </row>
    <row r="13099" spans="2:16">
      <c r="B13099" s="93"/>
      <c r="C13099" s="93"/>
      <c r="D13099" s="93"/>
      <c r="F13099" s="93"/>
      <c r="H13099" s="93"/>
      <c r="J13099" s="93"/>
      <c r="L13099" s="93"/>
      <c r="N13099" s="93"/>
      <c r="P13099" s="93"/>
    </row>
    <row r="13100" spans="2:16">
      <c r="B13100" s="93"/>
      <c r="C13100" s="93"/>
      <c r="D13100" s="93"/>
      <c r="F13100" s="93"/>
      <c r="H13100" s="93"/>
      <c r="J13100" s="93"/>
      <c r="L13100" s="93"/>
      <c r="N13100" s="93"/>
      <c r="P13100" s="93"/>
    </row>
    <row r="13101" spans="2:16">
      <c r="B13101" s="93"/>
      <c r="C13101" s="93"/>
      <c r="D13101" s="93"/>
      <c r="F13101" s="93"/>
      <c r="H13101" s="93"/>
      <c r="J13101" s="93"/>
      <c r="L13101" s="93"/>
      <c r="N13101" s="93"/>
      <c r="P13101" s="93"/>
    </row>
    <row r="13102" spans="2:16">
      <c r="B13102" s="93"/>
      <c r="C13102" s="93"/>
      <c r="D13102" s="93"/>
      <c r="F13102" s="93"/>
      <c r="H13102" s="93"/>
      <c r="J13102" s="93"/>
      <c r="L13102" s="93"/>
      <c r="N13102" s="93"/>
      <c r="P13102" s="93"/>
    </row>
    <row r="13103" spans="2:16">
      <c r="B13103" s="93"/>
      <c r="C13103" s="93"/>
      <c r="D13103" s="93"/>
      <c r="F13103" s="93"/>
      <c r="H13103" s="93"/>
      <c r="J13103" s="93"/>
      <c r="L13103" s="93"/>
      <c r="N13103" s="93"/>
      <c r="P13103" s="93"/>
    </row>
    <row r="13104" spans="2:16">
      <c r="B13104" s="93"/>
      <c r="C13104" s="93"/>
      <c r="D13104" s="93"/>
      <c r="F13104" s="93"/>
      <c r="H13104" s="93"/>
      <c r="J13104" s="93"/>
      <c r="L13104" s="93"/>
      <c r="N13104" s="93"/>
      <c r="P13104" s="93"/>
    </row>
    <row r="13105" spans="2:16">
      <c r="B13105" s="93"/>
      <c r="C13105" s="93"/>
      <c r="D13105" s="93"/>
      <c r="F13105" s="93"/>
      <c r="H13105" s="93"/>
      <c r="J13105" s="93"/>
      <c r="L13105" s="93"/>
      <c r="N13105" s="93"/>
      <c r="P13105" s="93"/>
    </row>
    <row r="13106" spans="2:16">
      <c r="B13106" s="93"/>
      <c r="C13106" s="93"/>
      <c r="D13106" s="93"/>
      <c r="F13106" s="93"/>
      <c r="H13106" s="93"/>
      <c r="J13106" s="93"/>
      <c r="L13106" s="93"/>
      <c r="N13106" s="93"/>
      <c r="P13106" s="93"/>
    </row>
    <row r="13107" spans="2:16">
      <c r="B13107" s="93"/>
      <c r="C13107" s="93"/>
      <c r="D13107" s="93"/>
      <c r="F13107" s="93"/>
      <c r="H13107" s="93"/>
      <c r="J13107" s="93"/>
      <c r="L13107" s="93"/>
      <c r="N13107" s="93"/>
      <c r="P13107" s="93"/>
    </row>
    <row r="13108" spans="2:16">
      <c r="B13108" s="93"/>
      <c r="C13108" s="93"/>
      <c r="D13108" s="93"/>
      <c r="F13108" s="93"/>
      <c r="H13108" s="93"/>
      <c r="J13108" s="93"/>
      <c r="L13108" s="93"/>
      <c r="N13108" s="93"/>
      <c r="P13108" s="93"/>
    </row>
    <row r="13109" spans="2:16">
      <c r="B13109" s="93"/>
      <c r="C13109" s="93"/>
      <c r="D13109" s="93"/>
      <c r="F13109" s="93"/>
      <c r="H13109" s="93"/>
      <c r="J13109" s="93"/>
      <c r="L13109" s="93"/>
      <c r="N13109" s="93"/>
      <c r="P13109" s="93"/>
    </row>
    <row r="13110" spans="2:16">
      <c r="B13110" s="93"/>
      <c r="C13110" s="93"/>
      <c r="D13110" s="93"/>
      <c r="F13110" s="93"/>
      <c r="H13110" s="93"/>
      <c r="J13110" s="93"/>
      <c r="L13110" s="93"/>
      <c r="N13110" s="93"/>
      <c r="P13110" s="93"/>
    </row>
    <row r="13111" spans="2:16">
      <c r="B13111" s="93"/>
      <c r="C13111" s="93"/>
      <c r="D13111" s="93"/>
      <c r="F13111" s="93"/>
      <c r="H13111" s="93"/>
      <c r="J13111" s="93"/>
      <c r="L13111" s="93"/>
      <c r="N13111" s="93"/>
      <c r="P13111" s="93"/>
    </row>
    <row r="13112" spans="2:16">
      <c r="B13112" s="93"/>
      <c r="C13112" s="93"/>
      <c r="D13112" s="93"/>
      <c r="F13112" s="93"/>
      <c r="H13112" s="93"/>
      <c r="J13112" s="93"/>
      <c r="L13112" s="93"/>
      <c r="N13112" s="93"/>
      <c r="P13112" s="93"/>
    </row>
    <row r="13113" spans="2:16">
      <c r="B13113" s="93"/>
      <c r="C13113" s="93"/>
      <c r="D13113" s="93"/>
      <c r="F13113" s="93"/>
      <c r="H13113" s="93"/>
      <c r="J13113" s="93"/>
      <c r="L13113" s="93"/>
      <c r="N13113" s="93"/>
      <c r="P13113" s="93"/>
    </row>
    <row r="13114" spans="2:16">
      <c r="B13114" s="93"/>
      <c r="C13114" s="93"/>
      <c r="D13114" s="93"/>
      <c r="F13114" s="93"/>
      <c r="H13114" s="93"/>
      <c r="J13114" s="93"/>
      <c r="L13114" s="93"/>
      <c r="N13114" s="93"/>
      <c r="P13114" s="93"/>
    </row>
    <row r="13115" spans="2:16">
      <c r="B13115" s="93"/>
      <c r="C13115" s="93"/>
      <c r="D13115" s="93"/>
      <c r="F13115" s="93"/>
      <c r="H13115" s="93"/>
      <c r="J13115" s="93"/>
      <c r="L13115" s="93"/>
      <c r="N13115" s="93"/>
      <c r="P13115" s="93"/>
    </row>
    <row r="13116" spans="2:16">
      <c r="B13116" s="93"/>
      <c r="C13116" s="93"/>
      <c r="D13116" s="93"/>
      <c r="F13116" s="93"/>
      <c r="H13116" s="93"/>
      <c r="J13116" s="93"/>
      <c r="L13116" s="93"/>
      <c r="N13116" s="93"/>
      <c r="P13116" s="93"/>
    </row>
    <row r="13117" spans="2:16">
      <c r="B13117" s="93"/>
      <c r="C13117" s="93"/>
      <c r="D13117" s="93"/>
      <c r="F13117" s="93"/>
      <c r="H13117" s="93"/>
      <c r="J13117" s="93"/>
      <c r="L13117" s="93"/>
      <c r="N13117" s="93"/>
      <c r="P13117" s="93"/>
    </row>
    <row r="13118" spans="2:16">
      <c r="B13118" s="93"/>
      <c r="C13118" s="93"/>
      <c r="D13118" s="93"/>
      <c r="F13118" s="93"/>
      <c r="H13118" s="93"/>
      <c r="J13118" s="93"/>
      <c r="L13118" s="93"/>
      <c r="N13118" s="93"/>
      <c r="P13118" s="93"/>
    </row>
    <row r="13119" spans="2:16">
      <c r="B13119" s="93"/>
      <c r="C13119" s="93"/>
      <c r="D13119" s="93"/>
      <c r="F13119" s="93"/>
      <c r="H13119" s="93"/>
      <c r="J13119" s="93"/>
      <c r="L13119" s="93"/>
      <c r="N13119" s="93"/>
      <c r="P13119" s="93"/>
    </row>
    <row r="13120" spans="2:16">
      <c r="B13120" s="93"/>
      <c r="C13120" s="93"/>
      <c r="D13120" s="93"/>
      <c r="F13120" s="93"/>
      <c r="H13120" s="93"/>
      <c r="J13120" s="93"/>
      <c r="L13120" s="93"/>
      <c r="N13120" s="93"/>
      <c r="P13120" s="93"/>
    </row>
    <row r="13121" spans="2:16">
      <c r="B13121" s="93"/>
      <c r="C13121" s="93"/>
      <c r="D13121" s="93"/>
      <c r="F13121" s="93"/>
      <c r="H13121" s="93"/>
      <c r="J13121" s="93"/>
      <c r="L13121" s="93"/>
      <c r="N13121" s="93"/>
      <c r="P13121" s="93"/>
    </row>
    <row r="13122" spans="2:16">
      <c r="B13122" s="93"/>
      <c r="C13122" s="93"/>
      <c r="D13122" s="93"/>
      <c r="F13122" s="93"/>
      <c r="H13122" s="93"/>
      <c r="J13122" s="93"/>
      <c r="L13122" s="93"/>
      <c r="N13122" s="93"/>
      <c r="P13122" s="93"/>
    </row>
    <row r="13123" spans="2:16">
      <c r="B13123" s="93"/>
      <c r="C13123" s="93"/>
      <c r="D13123" s="93"/>
      <c r="F13123" s="93"/>
      <c r="H13123" s="93"/>
      <c r="J13123" s="93"/>
      <c r="L13123" s="93"/>
      <c r="N13123" s="93"/>
      <c r="P13123" s="93"/>
    </row>
    <row r="13124" spans="2:16">
      <c r="B13124" s="93"/>
      <c r="C13124" s="93"/>
      <c r="D13124" s="93"/>
      <c r="F13124" s="93"/>
      <c r="H13124" s="93"/>
      <c r="J13124" s="93"/>
      <c r="L13124" s="93"/>
      <c r="N13124" s="93"/>
      <c r="P13124" s="93"/>
    </row>
    <row r="13125" spans="2:16">
      <c r="B13125" s="93"/>
      <c r="C13125" s="93"/>
      <c r="D13125" s="93"/>
      <c r="F13125" s="93"/>
      <c r="H13125" s="93"/>
      <c r="J13125" s="93"/>
      <c r="L13125" s="93"/>
      <c r="N13125" s="93"/>
      <c r="P13125" s="93"/>
    </row>
    <row r="13126" spans="2:16">
      <c r="B13126" s="93"/>
      <c r="C13126" s="93"/>
      <c r="D13126" s="93"/>
      <c r="F13126" s="93"/>
      <c r="H13126" s="93"/>
      <c r="J13126" s="93"/>
      <c r="L13126" s="93"/>
      <c r="N13126" s="93"/>
      <c r="P13126" s="93"/>
    </row>
    <row r="13127" spans="2:16">
      <c r="B13127" s="93"/>
      <c r="C13127" s="93"/>
      <c r="D13127" s="93"/>
      <c r="F13127" s="93"/>
      <c r="H13127" s="93"/>
      <c r="J13127" s="93"/>
      <c r="L13127" s="93"/>
      <c r="N13127" s="93"/>
      <c r="P13127" s="93"/>
    </row>
    <row r="13128" spans="2:16">
      <c r="B13128" s="93"/>
      <c r="C13128" s="93"/>
      <c r="D13128" s="93"/>
      <c r="F13128" s="93"/>
      <c r="H13128" s="93"/>
      <c r="J13128" s="93"/>
      <c r="L13128" s="93"/>
      <c r="N13128" s="93"/>
      <c r="P13128" s="93"/>
    </row>
    <row r="13129" spans="2:16">
      <c r="B13129" s="93"/>
      <c r="C13129" s="93"/>
      <c r="D13129" s="93"/>
      <c r="F13129" s="93"/>
      <c r="H13129" s="93"/>
      <c r="J13129" s="93"/>
      <c r="L13129" s="93"/>
      <c r="N13129" s="93"/>
      <c r="P13129" s="93"/>
    </row>
    <row r="13130" spans="2:16">
      <c r="B13130" s="93"/>
      <c r="C13130" s="93"/>
      <c r="D13130" s="93"/>
      <c r="F13130" s="93"/>
      <c r="H13130" s="93"/>
      <c r="J13130" s="93"/>
      <c r="L13130" s="93"/>
      <c r="N13130" s="93"/>
      <c r="P13130" s="93"/>
    </row>
    <row r="13131" spans="2:16">
      <c r="B13131" s="93"/>
      <c r="C13131" s="93"/>
      <c r="D13131" s="93"/>
      <c r="F13131" s="93"/>
      <c r="H13131" s="93"/>
      <c r="J13131" s="93"/>
      <c r="L13131" s="93"/>
      <c r="N13131" s="93"/>
      <c r="P13131" s="93"/>
    </row>
    <row r="13132" spans="2:16">
      <c r="B13132" s="93"/>
      <c r="C13132" s="93"/>
      <c r="D13132" s="93"/>
      <c r="F13132" s="93"/>
      <c r="H13132" s="93"/>
      <c r="J13132" s="93"/>
      <c r="L13132" s="93"/>
      <c r="N13132" s="93"/>
      <c r="P13132" s="93"/>
    </row>
    <row r="13133" spans="2:16">
      <c r="B13133" s="93"/>
      <c r="C13133" s="93"/>
      <c r="D13133" s="93"/>
      <c r="F13133" s="93"/>
      <c r="H13133" s="93"/>
      <c r="J13133" s="93"/>
      <c r="L13133" s="93"/>
      <c r="N13133" s="93"/>
      <c r="P13133" s="93"/>
    </row>
    <row r="13134" spans="2:16">
      <c r="B13134" s="93"/>
      <c r="C13134" s="93"/>
      <c r="D13134" s="93"/>
      <c r="F13134" s="93"/>
      <c r="H13134" s="93"/>
      <c r="J13134" s="93"/>
      <c r="L13134" s="93"/>
      <c r="N13134" s="93"/>
      <c r="P13134" s="93"/>
    </row>
    <row r="13135" spans="2:16">
      <c r="B13135" s="93"/>
      <c r="C13135" s="93"/>
      <c r="D13135" s="93"/>
      <c r="F13135" s="93"/>
      <c r="H13135" s="93"/>
      <c r="J13135" s="93"/>
      <c r="L13135" s="93"/>
      <c r="N13135" s="93"/>
      <c r="P13135" s="93"/>
    </row>
    <row r="13136" spans="2:16">
      <c r="B13136" s="93"/>
      <c r="C13136" s="93"/>
      <c r="D13136" s="93"/>
      <c r="F13136" s="93"/>
      <c r="H13136" s="93"/>
      <c r="J13136" s="93"/>
      <c r="L13136" s="93"/>
      <c r="N13136" s="93"/>
      <c r="P13136" s="93"/>
    </row>
    <row r="13137" spans="2:16">
      <c r="B13137" s="93"/>
      <c r="C13137" s="93"/>
      <c r="D13137" s="93"/>
      <c r="F13137" s="93"/>
      <c r="H13137" s="93"/>
      <c r="J13137" s="93"/>
      <c r="L13137" s="93"/>
      <c r="N13137" s="93"/>
      <c r="P13137" s="93"/>
    </row>
    <row r="13138" spans="2:16">
      <c r="B13138" s="93"/>
      <c r="C13138" s="93"/>
      <c r="D13138" s="93"/>
      <c r="F13138" s="93"/>
      <c r="H13138" s="93"/>
      <c r="J13138" s="93"/>
      <c r="L13138" s="93"/>
      <c r="N13138" s="93"/>
      <c r="P13138" s="93"/>
    </row>
    <row r="13139" spans="2:16">
      <c r="B13139" s="93"/>
      <c r="C13139" s="93"/>
      <c r="D13139" s="93"/>
      <c r="F13139" s="93"/>
      <c r="H13139" s="93"/>
      <c r="J13139" s="93"/>
      <c r="L13139" s="93"/>
      <c r="N13139" s="93"/>
      <c r="P13139" s="93"/>
    </row>
    <row r="13140" spans="2:16">
      <c r="B13140" s="93"/>
      <c r="C13140" s="93"/>
      <c r="D13140" s="93"/>
      <c r="F13140" s="93"/>
      <c r="H13140" s="93"/>
      <c r="J13140" s="93"/>
      <c r="L13140" s="93"/>
      <c r="N13140" s="93"/>
      <c r="P13140" s="93"/>
    </row>
    <row r="13141" spans="2:16">
      <c r="B13141" s="93"/>
      <c r="C13141" s="93"/>
      <c r="D13141" s="93"/>
      <c r="F13141" s="93"/>
      <c r="H13141" s="93"/>
      <c r="J13141" s="93"/>
      <c r="L13141" s="93"/>
      <c r="N13141" s="93"/>
      <c r="P13141" s="93"/>
    </row>
    <row r="13142" spans="2:16">
      <c r="B13142" s="93"/>
      <c r="C13142" s="93"/>
      <c r="D13142" s="93"/>
      <c r="F13142" s="93"/>
      <c r="H13142" s="93"/>
      <c r="J13142" s="93"/>
      <c r="L13142" s="93"/>
      <c r="N13142" s="93"/>
      <c r="P13142" s="93"/>
    </row>
    <row r="13143" spans="2:16">
      <c r="B13143" s="93"/>
      <c r="C13143" s="93"/>
      <c r="D13143" s="93"/>
      <c r="F13143" s="93"/>
      <c r="H13143" s="93"/>
      <c r="J13143" s="93"/>
      <c r="L13143" s="93"/>
      <c r="N13143" s="93"/>
      <c r="P13143" s="93"/>
    </row>
    <row r="13144" spans="2:16">
      <c r="B13144" s="93"/>
      <c r="C13144" s="93"/>
      <c r="D13144" s="93"/>
      <c r="F13144" s="93"/>
      <c r="H13144" s="93"/>
      <c r="J13144" s="93"/>
      <c r="L13144" s="93"/>
      <c r="N13144" s="93"/>
      <c r="P13144" s="93"/>
    </row>
    <row r="13145" spans="2:16">
      <c r="B13145" s="93"/>
      <c r="C13145" s="93"/>
      <c r="D13145" s="93"/>
      <c r="F13145" s="93"/>
      <c r="H13145" s="93"/>
      <c r="J13145" s="93"/>
      <c r="L13145" s="93"/>
      <c r="N13145" s="93"/>
      <c r="P13145" s="93"/>
    </row>
    <row r="13146" spans="2:16">
      <c r="B13146" s="93"/>
      <c r="C13146" s="93"/>
      <c r="D13146" s="93"/>
      <c r="F13146" s="93"/>
      <c r="H13146" s="93"/>
      <c r="J13146" s="93"/>
      <c r="L13146" s="93"/>
      <c r="N13146" s="93"/>
      <c r="P13146" s="93"/>
    </row>
    <row r="13147" spans="2:16">
      <c r="B13147" s="93"/>
      <c r="C13147" s="93"/>
      <c r="D13147" s="93"/>
      <c r="F13147" s="93"/>
      <c r="H13147" s="93"/>
      <c r="J13147" s="93"/>
      <c r="L13147" s="93"/>
      <c r="N13147" s="93"/>
      <c r="P13147" s="93"/>
    </row>
    <row r="13148" spans="2:16">
      <c r="B13148" s="93"/>
      <c r="C13148" s="93"/>
      <c r="D13148" s="93"/>
      <c r="F13148" s="93"/>
      <c r="H13148" s="93"/>
      <c r="J13148" s="93"/>
      <c r="L13148" s="93"/>
      <c r="N13148" s="93"/>
      <c r="P13148" s="93"/>
    </row>
    <row r="13149" spans="2:16">
      <c r="B13149" s="93"/>
      <c r="C13149" s="93"/>
      <c r="D13149" s="93"/>
      <c r="F13149" s="93"/>
      <c r="H13149" s="93"/>
      <c r="J13149" s="93"/>
      <c r="L13149" s="93"/>
      <c r="N13149" s="93"/>
      <c r="P13149" s="93"/>
    </row>
    <row r="13150" spans="2:16">
      <c r="B13150" s="93"/>
      <c r="C13150" s="93"/>
      <c r="D13150" s="93"/>
      <c r="F13150" s="93"/>
      <c r="H13150" s="93"/>
      <c r="J13150" s="93"/>
      <c r="L13150" s="93"/>
      <c r="N13150" s="93"/>
      <c r="P13150" s="93"/>
    </row>
    <row r="13151" spans="2:16">
      <c r="B13151" s="93"/>
      <c r="C13151" s="93"/>
      <c r="D13151" s="93"/>
      <c r="F13151" s="93"/>
      <c r="H13151" s="93"/>
      <c r="J13151" s="93"/>
      <c r="L13151" s="93"/>
      <c r="N13151" s="93"/>
      <c r="P13151" s="93"/>
    </row>
    <row r="13152" spans="2:16">
      <c r="B13152" s="93"/>
      <c r="C13152" s="93"/>
      <c r="D13152" s="93"/>
      <c r="F13152" s="93"/>
      <c r="H13152" s="93"/>
      <c r="J13152" s="93"/>
      <c r="L13152" s="93"/>
      <c r="N13152" s="93"/>
      <c r="P13152" s="93"/>
    </row>
    <row r="13153" spans="2:16">
      <c r="B13153" s="93"/>
      <c r="C13153" s="93"/>
      <c r="D13153" s="93"/>
      <c r="F13153" s="93"/>
      <c r="H13153" s="93"/>
      <c r="J13153" s="93"/>
      <c r="L13153" s="93"/>
      <c r="N13153" s="93"/>
      <c r="P13153" s="93"/>
    </row>
    <row r="13154" spans="2:16">
      <c r="B13154" s="93"/>
      <c r="C13154" s="93"/>
      <c r="D13154" s="93"/>
      <c r="F13154" s="93"/>
      <c r="H13154" s="93"/>
      <c r="J13154" s="93"/>
      <c r="L13154" s="93"/>
      <c r="N13154" s="93"/>
      <c r="P13154" s="93"/>
    </row>
    <row r="13155" spans="2:16">
      <c r="B13155" s="93"/>
      <c r="C13155" s="93"/>
      <c r="D13155" s="93"/>
      <c r="F13155" s="93"/>
      <c r="H13155" s="93"/>
      <c r="J13155" s="93"/>
      <c r="L13155" s="93"/>
      <c r="N13155" s="93"/>
      <c r="P13155" s="93"/>
    </row>
    <row r="13156" spans="2:16">
      <c r="B13156" s="93"/>
      <c r="C13156" s="93"/>
      <c r="D13156" s="93"/>
      <c r="F13156" s="93"/>
      <c r="H13156" s="93"/>
      <c r="J13156" s="93"/>
      <c r="L13156" s="93"/>
      <c r="N13156" s="93"/>
      <c r="P13156" s="93"/>
    </row>
    <row r="13157" spans="2:16">
      <c r="B13157" s="93"/>
      <c r="C13157" s="93"/>
      <c r="D13157" s="93"/>
      <c r="F13157" s="93"/>
      <c r="H13157" s="93"/>
      <c r="J13157" s="93"/>
      <c r="L13157" s="93"/>
      <c r="N13157" s="93"/>
      <c r="P13157" s="93"/>
    </row>
    <row r="13158" spans="2:16">
      <c r="B13158" s="93"/>
      <c r="C13158" s="93"/>
      <c r="D13158" s="93"/>
      <c r="F13158" s="93"/>
      <c r="H13158" s="93"/>
      <c r="J13158" s="93"/>
      <c r="L13158" s="93"/>
      <c r="N13158" s="93"/>
      <c r="P13158" s="93"/>
    </row>
    <row r="13159" spans="2:16">
      <c r="B13159" s="93"/>
      <c r="C13159" s="93"/>
      <c r="D13159" s="93"/>
      <c r="F13159" s="93"/>
      <c r="H13159" s="93"/>
      <c r="J13159" s="93"/>
      <c r="L13159" s="93"/>
      <c r="N13159" s="93"/>
      <c r="P13159" s="93"/>
    </row>
    <row r="13160" spans="2:16">
      <c r="B13160" s="93"/>
      <c r="C13160" s="93"/>
      <c r="D13160" s="93"/>
      <c r="F13160" s="93"/>
      <c r="H13160" s="93"/>
      <c r="J13160" s="93"/>
      <c r="L13160" s="93"/>
      <c r="N13160" s="93"/>
      <c r="P13160" s="93"/>
    </row>
    <row r="13161" spans="2:16">
      <c r="B13161" s="93"/>
      <c r="C13161" s="93"/>
      <c r="D13161" s="93"/>
      <c r="F13161" s="93"/>
      <c r="H13161" s="93"/>
      <c r="J13161" s="93"/>
      <c r="L13161" s="93"/>
      <c r="N13161" s="93"/>
      <c r="P13161" s="93"/>
    </row>
    <row r="13162" spans="2:16">
      <c r="B13162" s="93"/>
      <c r="C13162" s="93"/>
      <c r="D13162" s="93"/>
      <c r="F13162" s="93"/>
      <c r="H13162" s="93"/>
      <c r="J13162" s="93"/>
      <c r="L13162" s="93"/>
      <c r="N13162" s="93"/>
      <c r="P13162" s="93"/>
    </row>
    <row r="13163" spans="2:16">
      <c r="B13163" s="93"/>
      <c r="C13163" s="93"/>
      <c r="D13163" s="93"/>
      <c r="F13163" s="93"/>
      <c r="H13163" s="93"/>
      <c r="J13163" s="93"/>
      <c r="L13163" s="93"/>
      <c r="N13163" s="93"/>
      <c r="P13163" s="93"/>
    </row>
    <row r="13164" spans="2:16">
      <c r="B13164" s="93"/>
      <c r="C13164" s="93"/>
      <c r="D13164" s="93"/>
      <c r="F13164" s="93"/>
      <c r="H13164" s="93"/>
      <c r="J13164" s="93"/>
      <c r="L13164" s="93"/>
      <c r="N13164" s="93"/>
      <c r="P13164" s="93"/>
    </row>
    <row r="13165" spans="2:16">
      <c r="B13165" s="93"/>
      <c r="C13165" s="93"/>
      <c r="D13165" s="93"/>
      <c r="F13165" s="93"/>
      <c r="H13165" s="93"/>
      <c r="J13165" s="93"/>
      <c r="L13165" s="93"/>
      <c r="N13165" s="93"/>
      <c r="P13165" s="93"/>
    </row>
    <row r="13166" spans="2:16">
      <c r="B13166" s="93"/>
      <c r="C13166" s="93"/>
      <c r="D13166" s="93"/>
      <c r="F13166" s="93"/>
      <c r="H13166" s="93"/>
      <c r="J13166" s="93"/>
      <c r="L13166" s="93"/>
      <c r="N13166" s="93"/>
      <c r="P13166" s="93"/>
    </row>
    <row r="13167" spans="2:16">
      <c r="B13167" s="93"/>
      <c r="C13167" s="93"/>
      <c r="D13167" s="93"/>
      <c r="F13167" s="93"/>
      <c r="H13167" s="93"/>
      <c r="J13167" s="93"/>
      <c r="L13167" s="93"/>
      <c r="N13167" s="93"/>
      <c r="P13167" s="93"/>
    </row>
    <row r="13168" spans="2:16">
      <c r="B13168" s="93"/>
      <c r="C13168" s="93"/>
      <c r="D13168" s="93"/>
      <c r="F13168" s="93"/>
      <c r="H13168" s="93"/>
      <c r="J13168" s="93"/>
      <c r="L13168" s="93"/>
      <c r="N13168" s="93"/>
      <c r="P13168" s="93"/>
    </row>
    <row r="13169" spans="2:16">
      <c r="B13169" s="93"/>
      <c r="C13169" s="93"/>
      <c r="D13169" s="93"/>
      <c r="F13169" s="93"/>
      <c r="H13169" s="93"/>
      <c r="J13169" s="93"/>
      <c r="L13169" s="93"/>
      <c r="N13169" s="93"/>
      <c r="P13169" s="93"/>
    </row>
    <row r="13170" spans="2:16">
      <c r="B13170" s="93"/>
      <c r="C13170" s="93"/>
      <c r="D13170" s="93"/>
      <c r="F13170" s="93"/>
      <c r="H13170" s="93"/>
      <c r="J13170" s="93"/>
      <c r="L13170" s="93"/>
      <c r="N13170" s="93"/>
      <c r="P13170" s="93"/>
    </row>
    <row r="13171" spans="2:16">
      <c r="B13171" s="93"/>
      <c r="C13171" s="93"/>
      <c r="D13171" s="93"/>
      <c r="F13171" s="93"/>
      <c r="H13171" s="93"/>
      <c r="J13171" s="93"/>
      <c r="L13171" s="93"/>
      <c r="N13171" s="93"/>
      <c r="P13171" s="93"/>
    </row>
    <row r="13172" spans="2:16">
      <c r="B13172" s="93"/>
      <c r="C13172" s="93"/>
      <c r="D13172" s="93"/>
      <c r="F13172" s="93"/>
      <c r="H13172" s="93"/>
      <c r="J13172" s="93"/>
      <c r="L13172" s="93"/>
      <c r="N13172" s="93"/>
      <c r="P13172" s="93"/>
    </row>
    <row r="13173" spans="2:16">
      <c r="B13173" s="93"/>
      <c r="C13173" s="93"/>
      <c r="D13173" s="93"/>
      <c r="F13173" s="93"/>
      <c r="H13173" s="93"/>
      <c r="J13173" s="93"/>
      <c r="L13173" s="93"/>
      <c r="N13173" s="93"/>
      <c r="P13173" s="93"/>
    </row>
    <row r="13174" spans="2:16">
      <c r="B13174" s="93"/>
      <c r="C13174" s="93"/>
      <c r="D13174" s="93"/>
      <c r="F13174" s="93"/>
      <c r="H13174" s="93"/>
      <c r="J13174" s="93"/>
      <c r="L13174" s="93"/>
      <c r="N13174" s="93"/>
      <c r="P13174" s="93"/>
    </row>
    <row r="13175" spans="2:16">
      <c r="B13175" s="93"/>
      <c r="C13175" s="93"/>
      <c r="D13175" s="93"/>
      <c r="F13175" s="93"/>
      <c r="H13175" s="93"/>
      <c r="J13175" s="93"/>
      <c r="L13175" s="93"/>
      <c r="N13175" s="93"/>
      <c r="P13175" s="93"/>
    </row>
    <row r="13176" spans="2:16">
      <c r="B13176" s="93"/>
      <c r="C13176" s="93"/>
      <c r="D13176" s="93"/>
      <c r="F13176" s="93"/>
      <c r="H13176" s="93"/>
      <c r="J13176" s="93"/>
      <c r="L13176" s="93"/>
      <c r="N13176" s="93"/>
      <c r="P13176" s="93"/>
    </row>
    <row r="13177" spans="2:16">
      <c r="B13177" s="93"/>
      <c r="C13177" s="93"/>
      <c r="D13177" s="93"/>
      <c r="F13177" s="93"/>
      <c r="H13177" s="93"/>
      <c r="J13177" s="93"/>
      <c r="L13177" s="93"/>
      <c r="N13177" s="93"/>
      <c r="P13177" s="93"/>
    </row>
    <row r="13178" spans="2:16">
      <c r="B13178" s="93"/>
      <c r="C13178" s="93"/>
      <c r="D13178" s="93"/>
      <c r="F13178" s="93"/>
      <c r="H13178" s="93"/>
      <c r="J13178" s="93"/>
      <c r="L13178" s="93"/>
      <c r="N13178" s="93"/>
      <c r="P13178" s="93"/>
    </row>
    <row r="13179" spans="2:16">
      <c r="B13179" s="93"/>
      <c r="C13179" s="93"/>
      <c r="D13179" s="93"/>
      <c r="F13179" s="93"/>
      <c r="H13179" s="93"/>
      <c r="J13179" s="93"/>
      <c r="L13179" s="93"/>
      <c r="N13179" s="93"/>
      <c r="P13179" s="93"/>
    </row>
    <row r="13180" spans="2:16">
      <c r="B13180" s="93"/>
      <c r="C13180" s="93"/>
      <c r="D13180" s="93"/>
      <c r="F13180" s="93"/>
      <c r="H13180" s="93"/>
      <c r="J13180" s="93"/>
      <c r="L13180" s="93"/>
      <c r="N13180" s="93"/>
      <c r="P13180" s="93"/>
    </row>
    <row r="13181" spans="2:16">
      <c r="B13181" s="93"/>
      <c r="C13181" s="93"/>
      <c r="D13181" s="93"/>
      <c r="F13181" s="93"/>
      <c r="H13181" s="93"/>
      <c r="J13181" s="93"/>
      <c r="L13181" s="93"/>
      <c r="N13181" s="93"/>
      <c r="P13181" s="93"/>
    </row>
    <row r="13182" spans="2:16">
      <c r="B13182" s="93"/>
      <c r="C13182" s="93"/>
      <c r="D13182" s="93"/>
      <c r="F13182" s="93"/>
      <c r="H13182" s="93"/>
      <c r="J13182" s="93"/>
      <c r="L13182" s="93"/>
      <c r="N13182" s="93"/>
      <c r="P13182" s="93"/>
    </row>
    <row r="13183" spans="2:16">
      <c r="B13183" s="93"/>
      <c r="C13183" s="93"/>
      <c r="D13183" s="93"/>
      <c r="F13183" s="93"/>
      <c r="H13183" s="93"/>
      <c r="J13183" s="93"/>
      <c r="L13183" s="93"/>
      <c r="N13183" s="93"/>
      <c r="P13183" s="93"/>
    </row>
    <row r="13184" spans="2:16">
      <c r="B13184" s="93"/>
      <c r="C13184" s="93"/>
      <c r="D13184" s="93"/>
      <c r="F13184" s="93"/>
      <c r="H13184" s="93"/>
      <c r="J13184" s="93"/>
      <c r="L13184" s="93"/>
      <c r="N13184" s="93"/>
      <c r="P13184" s="93"/>
    </row>
    <row r="13185" spans="2:16">
      <c r="B13185" s="93"/>
      <c r="C13185" s="93"/>
      <c r="D13185" s="93"/>
      <c r="F13185" s="93"/>
      <c r="H13185" s="93"/>
      <c r="J13185" s="93"/>
      <c r="L13185" s="93"/>
      <c r="N13185" s="93"/>
      <c r="P13185" s="93"/>
    </row>
    <row r="13186" spans="2:16">
      <c r="B13186" s="93"/>
      <c r="C13186" s="93"/>
      <c r="D13186" s="93"/>
      <c r="F13186" s="93"/>
      <c r="H13186" s="93"/>
      <c r="J13186" s="93"/>
      <c r="L13186" s="93"/>
      <c r="N13186" s="93"/>
      <c r="P13186" s="93"/>
    </row>
    <row r="13187" spans="2:16">
      <c r="B13187" s="93"/>
      <c r="C13187" s="93"/>
      <c r="D13187" s="93"/>
      <c r="F13187" s="93"/>
      <c r="H13187" s="93"/>
      <c r="J13187" s="93"/>
      <c r="L13187" s="93"/>
      <c r="N13187" s="93"/>
      <c r="P13187" s="93"/>
    </row>
    <row r="13188" spans="2:16">
      <c r="B13188" s="93"/>
      <c r="C13188" s="93"/>
      <c r="D13188" s="93"/>
      <c r="F13188" s="93"/>
      <c r="H13188" s="93"/>
      <c r="J13188" s="93"/>
      <c r="L13188" s="93"/>
      <c r="N13188" s="93"/>
      <c r="P13188" s="93"/>
    </row>
    <row r="13189" spans="2:16">
      <c r="B13189" s="93"/>
      <c r="C13189" s="93"/>
      <c r="D13189" s="93"/>
      <c r="F13189" s="93"/>
      <c r="H13189" s="93"/>
      <c r="J13189" s="93"/>
      <c r="L13189" s="93"/>
      <c r="N13189" s="93"/>
      <c r="P13189" s="93"/>
    </row>
    <row r="13190" spans="2:16">
      <c r="B13190" s="93"/>
      <c r="C13190" s="93"/>
      <c r="D13190" s="93"/>
      <c r="F13190" s="93"/>
      <c r="H13190" s="93"/>
      <c r="J13190" s="93"/>
      <c r="L13190" s="93"/>
      <c r="N13190" s="93"/>
      <c r="P13190" s="93"/>
    </row>
    <row r="13191" spans="2:16">
      <c r="B13191" s="93"/>
      <c r="C13191" s="93"/>
      <c r="D13191" s="93"/>
      <c r="F13191" s="93"/>
      <c r="H13191" s="93"/>
      <c r="J13191" s="93"/>
      <c r="L13191" s="93"/>
      <c r="N13191" s="93"/>
      <c r="P13191" s="93"/>
    </row>
    <row r="13192" spans="2:16">
      <c r="B13192" s="93"/>
      <c r="C13192" s="93"/>
      <c r="D13192" s="93"/>
      <c r="F13192" s="93"/>
      <c r="H13192" s="93"/>
      <c r="J13192" s="93"/>
      <c r="L13192" s="93"/>
      <c r="N13192" s="93"/>
      <c r="P13192" s="93"/>
    </row>
    <row r="13193" spans="2:16">
      <c r="B13193" s="93"/>
      <c r="C13193" s="93"/>
      <c r="D13193" s="93"/>
      <c r="F13193" s="93"/>
      <c r="H13193" s="93"/>
      <c r="J13193" s="93"/>
      <c r="L13193" s="93"/>
      <c r="N13193" s="93"/>
      <c r="P13193" s="93"/>
    </row>
    <row r="13194" spans="2:16">
      <c r="B13194" s="93"/>
      <c r="C13194" s="93"/>
      <c r="D13194" s="93"/>
      <c r="F13194" s="93"/>
      <c r="H13194" s="93"/>
      <c r="J13194" s="93"/>
      <c r="L13194" s="93"/>
      <c r="N13194" s="93"/>
      <c r="P13194" s="93"/>
    </row>
    <row r="13195" spans="2:16">
      <c r="B13195" s="93"/>
      <c r="C13195" s="93"/>
      <c r="D13195" s="93"/>
      <c r="F13195" s="93"/>
      <c r="H13195" s="93"/>
      <c r="J13195" s="93"/>
      <c r="L13195" s="93"/>
      <c r="N13195" s="93"/>
      <c r="P13195" s="93"/>
    </row>
    <row r="13196" spans="2:16">
      <c r="B13196" s="93"/>
      <c r="C13196" s="93"/>
      <c r="D13196" s="93"/>
      <c r="F13196" s="93"/>
      <c r="H13196" s="93"/>
      <c r="J13196" s="93"/>
      <c r="L13196" s="93"/>
      <c r="N13196" s="93"/>
      <c r="P13196" s="93"/>
    </row>
    <row r="13197" spans="2:16">
      <c r="B13197" s="93"/>
      <c r="C13197" s="93"/>
      <c r="D13197" s="93"/>
      <c r="F13197" s="93"/>
      <c r="H13197" s="93"/>
      <c r="J13197" s="93"/>
      <c r="L13197" s="93"/>
      <c r="N13197" s="93"/>
      <c r="P13197" s="93"/>
    </row>
    <row r="13198" spans="2:16">
      <c r="B13198" s="93"/>
      <c r="C13198" s="93"/>
      <c r="D13198" s="93"/>
      <c r="F13198" s="93"/>
      <c r="H13198" s="93"/>
      <c r="J13198" s="93"/>
      <c r="L13198" s="93"/>
      <c r="N13198" s="93"/>
      <c r="P13198" s="93"/>
    </row>
    <row r="13199" spans="2:16">
      <c r="B13199" s="93"/>
      <c r="C13199" s="93"/>
      <c r="D13199" s="93"/>
      <c r="F13199" s="93"/>
      <c r="H13199" s="93"/>
      <c r="J13199" s="93"/>
      <c r="L13199" s="93"/>
      <c r="N13199" s="93"/>
      <c r="P13199" s="93"/>
    </row>
    <row r="13200" spans="2:16">
      <c r="B13200" s="93"/>
      <c r="C13200" s="93"/>
      <c r="D13200" s="93"/>
      <c r="F13200" s="93"/>
      <c r="H13200" s="93"/>
      <c r="J13200" s="93"/>
      <c r="L13200" s="93"/>
      <c r="N13200" s="93"/>
      <c r="P13200" s="93"/>
    </row>
    <row r="13201" spans="2:16">
      <c r="B13201" s="93"/>
      <c r="C13201" s="93"/>
      <c r="D13201" s="93"/>
      <c r="F13201" s="93"/>
      <c r="H13201" s="93"/>
      <c r="J13201" s="93"/>
      <c r="L13201" s="93"/>
      <c r="N13201" s="93"/>
      <c r="P13201" s="93"/>
    </row>
    <row r="13202" spans="2:16">
      <c r="B13202" s="93"/>
      <c r="C13202" s="93"/>
      <c r="D13202" s="93"/>
      <c r="F13202" s="93"/>
      <c r="H13202" s="93"/>
      <c r="J13202" s="93"/>
      <c r="L13202" s="93"/>
      <c r="N13202" s="93"/>
      <c r="P13202" s="93"/>
    </row>
    <row r="13203" spans="2:16">
      <c r="B13203" s="93"/>
      <c r="C13203" s="93"/>
      <c r="D13203" s="93"/>
      <c r="F13203" s="93"/>
      <c r="H13203" s="93"/>
      <c r="J13203" s="93"/>
      <c r="L13203" s="93"/>
      <c r="N13203" s="93"/>
      <c r="P13203" s="93"/>
    </row>
    <row r="13204" spans="2:16">
      <c r="B13204" s="93"/>
      <c r="C13204" s="93"/>
      <c r="D13204" s="93"/>
      <c r="F13204" s="93"/>
      <c r="H13204" s="93"/>
      <c r="J13204" s="93"/>
      <c r="L13204" s="93"/>
      <c r="N13204" s="93"/>
      <c r="P13204" s="93"/>
    </row>
    <row r="13205" spans="2:16">
      <c r="B13205" s="93"/>
      <c r="C13205" s="93"/>
      <c r="D13205" s="93"/>
      <c r="F13205" s="93"/>
      <c r="H13205" s="93"/>
      <c r="J13205" s="93"/>
      <c r="L13205" s="93"/>
      <c r="N13205" s="93"/>
      <c r="P13205" s="93"/>
    </row>
    <row r="13206" spans="2:16">
      <c r="B13206" s="93"/>
      <c r="C13206" s="93"/>
      <c r="D13206" s="93"/>
      <c r="F13206" s="93"/>
      <c r="H13206" s="93"/>
      <c r="J13206" s="93"/>
      <c r="L13206" s="93"/>
      <c r="N13206" s="93"/>
      <c r="P13206" s="93"/>
    </row>
    <row r="13207" spans="2:16">
      <c r="B13207" s="93"/>
      <c r="C13207" s="93"/>
      <c r="D13207" s="93"/>
      <c r="F13207" s="93"/>
      <c r="H13207" s="93"/>
      <c r="J13207" s="93"/>
      <c r="L13207" s="93"/>
      <c r="N13207" s="93"/>
      <c r="P13207" s="93"/>
    </row>
    <row r="13208" spans="2:16">
      <c r="B13208" s="93"/>
      <c r="C13208" s="93"/>
      <c r="D13208" s="93"/>
      <c r="F13208" s="93"/>
      <c r="H13208" s="93"/>
      <c r="J13208" s="93"/>
      <c r="L13208" s="93"/>
      <c r="N13208" s="93"/>
      <c r="P13208" s="93"/>
    </row>
    <row r="13209" spans="2:16">
      <c r="B13209" s="93"/>
      <c r="C13209" s="93"/>
      <c r="D13209" s="93"/>
      <c r="F13209" s="93"/>
      <c r="H13209" s="93"/>
      <c r="J13209" s="93"/>
      <c r="L13209" s="93"/>
      <c r="N13209" s="93"/>
      <c r="P13209" s="93"/>
    </row>
    <row r="13210" spans="2:16">
      <c r="B13210" s="93"/>
      <c r="C13210" s="93"/>
      <c r="D13210" s="93"/>
      <c r="F13210" s="93"/>
      <c r="H13210" s="93"/>
      <c r="J13210" s="93"/>
      <c r="L13210" s="93"/>
      <c r="N13210" s="93"/>
      <c r="P13210" s="93"/>
    </row>
    <row r="13211" spans="2:16">
      <c r="B13211" s="93"/>
      <c r="C13211" s="93"/>
      <c r="D13211" s="93"/>
      <c r="F13211" s="93"/>
      <c r="H13211" s="93"/>
      <c r="J13211" s="93"/>
      <c r="L13211" s="93"/>
      <c r="N13211" s="93"/>
      <c r="P13211" s="93"/>
    </row>
    <row r="13212" spans="2:16">
      <c r="B13212" s="93"/>
      <c r="C13212" s="93"/>
      <c r="D13212" s="93"/>
      <c r="F13212" s="93"/>
      <c r="H13212" s="93"/>
      <c r="J13212" s="93"/>
      <c r="L13212" s="93"/>
      <c r="N13212" s="93"/>
      <c r="P13212" s="93"/>
    </row>
    <row r="13213" spans="2:16">
      <c r="B13213" s="93"/>
      <c r="C13213" s="93"/>
      <c r="D13213" s="93"/>
      <c r="F13213" s="93"/>
      <c r="H13213" s="93"/>
      <c r="J13213" s="93"/>
      <c r="L13213" s="93"/>
      <c r="N13213" s="93"/>
      <c r="P13213" s="93"/>
    </row>
    <row r="13214" spans="2:16">
      <c r="B13214" s="93"/>
      <c r="C13214" s="93"/>
      <c r="D13214" s="93"/>
      <c r="F13214" s="93"/>
      <c r="H13214" s="93"/>
      <c r="J13214" s="93"/>
      <c r="L13214" s="93"/>
      <c r="N13214" s="93"/>
      <c r="P13214" s="93"/>
    </row>
    <row r="13215" spans="2:16">
      <c r="B13215" s="93"/>
      <c r="C13215" s="93"/>
      <c r="D13215" s="93"/>
      <c r="F13215" s="93"/>
      <c r="H13215" s="93"/>
      <c r="J13215" s="93"/>
      <c r="L13215" s="93"/>
      <c r="N13215" s="93"/>
      <c r="P13215" s="93"/>
    </row>
    <row r="13216" spans="2:16">
      <c r="B13216" s="93"/>
      <c r="C13216" s="93"/>
      <c r="D13216" s="93"/>
      <c r="F13216" s="93"/>
      <c r="H13216" s="93"/>
      <c r="J13216" s="93"/>
      <c r="L13216" s="93"/>
      <c r="N13216" s="93"/>
      <c r="P13216" s="93"/>
    </row>
    <row r="13217" spans="2:16">
      <c r="B13217" s="93"/>
      <c r="C13217" s="93"/>
      <c r="D13217" s="93"/>
      <c r="F13217" s="93"/>
      <c r="H13217" s="93"/>
      <c r="J13217" s="93"/>
      <c r="L13217" s="93"/>
      <c r="N13217" s="93"/>
      <c r="P13217" s="93"/>
    </row>
    <row r="13218" spans="2:16">
      <c r="B13218" s="93"/>
      <c r="C13218" s="93"/>
      <c r="D13218" s="93"/>
      <c r="F13218" s="93"/>
      <c r="H13218" s="93"/>
      <c r="J13218" s="93"/>
      <c r="L13218" s="93"/>
      <c r="N13218" s="93"/>
      <c r="P13218" s="93"/>
    </row>
    <row r="13219" spans="2:16">
      <c r="B13219" s="93"/>
      <c r="C13219" s="93"/>
      <c r="D13219" s="93"/>
      <c r="F13219" s="93"/>
      <c r="H13219" s="93"/>
      <c r="J13219" s="93"/>
      <c r="L13219" s="93"/>
      <c r="N13219" s="93"/>
      <c r="P13219" s="93"/>
    </row>
    <row r="13220" spans="2:16">
      <c r="B13220" s="93"/>
      <c r="C13220" s="93"/>
      <c r="D13220" s="93"/>
      <c r="F13220" s="93"/>
      <c r="H13220" s="93"/>
      <c r="J13220" s="93"/>
      <c r="L13220" s="93"/>
      <c r="N13220" s="93"/>
      <c r="P13220" s="93"/>
    </row>
    <row r="13221" spans="2:16">
      <c r="B13221" s="93"/>
      <c r="C13221" s="93"/>
      <c r="D13221" s="93"/>
      <c r="F13221" s="93"/>
      <c r="H13221" s="93"/>
      <c r="J13221" s="93"/>
      <c r="L13221" s="93"/>
      <c r="N13221" s="93"/>
      <c r="P13221" s="93"/>
    </row>
    <row r="13222" spans="2:16">
      <c r="B13222" s="93"/>
      <c r="C13222" s="93"/>
      <c r="D13222" s="93"/>
      <c r="F13222" s="93"/>
      <c r="H13222" s="93"/>
      <c r="J13222" s="93"/>
      <c r="L13222" s="93"/>
      <c r="N13222" s="93"/>
      <c r="P13222" s="93"/>
    </row>
    <row r="13223" spans="2:16">
      <c r="B13223" s="93"/>
      <c r="C13223" s="93"/>
      <c r="D13223" s="93"/>
      <c r="F13223" s="93"/>
      <c r="H13223" s="93"/>
      <c r="J13223" s="93"/>
      <c r="L13223" s="93"/>
      <c r="N13223" s="93"/>
      <c r="P13223" s="93"/>
    </row>
    <row r="13224" spans="2:16">
      <c r="B13224" s="93"/>
      <c r="C13224" s="93"/>
      <c r="D13224" s="93"/>
      <c r="F13224" s="93"/>
      <c r="H13224" s="93"/>
      <c r="J13224" s="93"/>
      <c r="L13224" s="93"/>
      <c r="N13224" s="93"/>
      <c r="P13224" s="93"/>
    </row>
    <row r="13225" spans="2:16">
      <c r="B13225" s="93"/>
      <c r="C13225" s="93"/>
      <c r="D13225" s="93"/>
      <c r="F13225" s="93"/>
      <c r="H13225" s="93"/>
      <c r="J13225" s="93"/>
      <c r="L13225" s="93"/>
      <c r="N13225" s="93"/>
      <c r="P13225" s="93"/>
    </row>
    <row r="13226" spans="2:16">
      <c r="B13226" s="93"/>
      <c r="C13226" s="93"/>
      <c r="D13226" s="93"/>
      <c r="F13226" s="93"/>
      <c r="H13226" s="93"/>
      <c r="J13226" s="93"/>
      <c r="L13226" s="93"/>
      <c r="N13226" s="93"/>
      <c r="P13226" s="93"/>
    </row>
    <row r="13227" spans="2:16">
      <c r="B13227" s="93"/>
      <c r="C13227" s="93"/>
      <c r="D13227" s="93"/>
      <c r="F13227" s="93"/>
      <c r="H13227" s="93"/>
      <c r="J13227" s="93"/>
      <c r="L13227" s="93"/>
      <c r="N13227" s="93"/>
      <c r="P13227" s="93"/>
    </row>
    <row r="13228" spans="2:16">
      <c r="B13228" s="93"/>
      <c r="C13228" s="93"/>
      <c r="D13228" s="93"/>
      <c r="F13228" s="93"/>
      <c r="H13228" s="93"/>
      <c r="J13228" s="93"/>
      <c r="L13228" s="93"/>
      <c r="N13228" s="93"/>
      <c r="P13228" s="93"/>
    </row>
    <row r="13229" spans="2:16">
      <c r="B13229" s="93"/>
      <c r="C13229" s="93"/>
      <c r="D13229" s="93"/>
      <c r="F13229" s="93"/>
      <c r="H13229" s="93"/>
      <c r="J13229" s="93"/>
      <c r="L13229" s="93"/>
      <c r="N13229" s="93"/>
      <c r="P13229" s="93"/>
    </row>
    <row r="13230" spans="2:16">
      <c r="B13230" s="93"/>
      <c r="C13230" s="93"/>
      <c r="D13230" s="93"/>
      <c r="F13230" s="93"/>
      <c r="H13230" s="93"/>
      <c r="J13230" s="93"/>
      <c r="L13230" s="93"/>
      <c r="N13230" s="93"/>
      <c r="P13230" s="93"/>
    </row>
    <row r="13231" spans="2:16">
      <c r="B13231" s="93"/>
      <c r="C13231" s="93"/>
      <c r="D13231" s="93"/>
      <c r="F13231" s="93"/>
      <c r="H13231" s="93"/>
      <c r="J13231" s="93"/>
      <c r="L13231" s="93"/>
      <c r="N13231" s="93"/>
      <c r="P13231" s="93"/>
    </row>
    <row r="13232" spans="2:16">
      <c r="B13232" s="93"/>
      <c r="C13232" s="93"/>
      <c r="D13232" s="93"/>
      <c r="F13232" s="93"/>
      <c r="H13232" s="93"/>
      <c r="J13232" s="93"/>
      <c r="L13232" s="93"/>
      <c r="N13232" s="93"/>
      <c r="P13232" s="93"/>
    </row>
    <row r="13233" spans="2:16">
      <c r="B13233" s="93"/>
      <c r="C13233" s="93"/>
      <c r="D13233" s="93"/>
      <c r="F13233" s="93"/>
      <c r="H13233" s="93"/>
      <c r="J13233" s="93"/>
      <c r="L13233" s="93"/>
      <c r="N13233" s="93"/>
      <c r="P13233" s="93"/>
    </row>
    <row r="13234" spans="2:16">
      <c r="B13234" s="93"/>
      <c r="C13234" s="93"/>
      <c r="D13234" s="93"/>
      <c r="F13234" s="93"/>
      <c r="H13234" s="93"/>
      <c r="J13234" s="93"/>
      <c r="L13234" s="93"/>
      <c r="N13234" s="93"/>
      <c r="P13234" s="93"/>
    </row>
    <row r="13235" spans="2:16">
      <c r="B13235" s="93"/>
      <c r="C13235" s="93"/>
      <c r="D13235" s="93"/>
      <c r="F13235" s="93"/>
      <c r="H13235" s="93"/>
      <c r="J13235" s="93"/>
      <c r="L13235" s="93"/>
      <c r="N13235" s="93"/>
      <c r="P13235" s="93"/>
    </row>
    <row r="13236" spans="2:16">
      <c r="B13236" s="93"/>
      <c r="C13236" s="93"/>
      <c r="D13236" s="93"/>
      <c r="F13236" s="93"/>
      <c r="H13236" s="93"/>
      <c r="J13236" s="93"/>
      <c r="L13236" s="93"/>
      <c r="N13236" s="93"/>
      <c r="P13236" s="93"/>
    </row>
    <row r="13237" spans="2:16">
      <c r="B13237" s="93"/>
      <c r="C13237" s="93"/>
      <c r="D13237" s="93"/>
      <c r="F13237" s="93"/>
      <c r="H13237" s="93"/>
      <c r="J13237" s="93"/>
      <c r="L13237" s="93"/>
      <c r="N13237" s="93"/>
      <c r="P13237" s="93"/>
    </row>
    <row r="13238" spans="2:16">
      <c r="B13238" s="93"/>
      <c r="C13238" s="93"/>
      <c r="D13238" s="93"/>
      <c r="F13238" s="93"/>
      <c r="H13238" s="93"/>
      <c r="J13238" s="93"/>
      <c r="L13238" s="93"/>
      <c r="N13238" s="93"/>
      <c r="P13238" s="93"/>
    </row>
    <row r="13239" spans="2:16">
      <c r="B13239" s="93"/>
      <c r="C13239" s="93"/>
      <c r="D13239" s="93"/>
      <c r="F13239" s="93"/>
      <c r="H13239" s="93"/>
      <c r="J13239" s="93"/>
      <c r="L13239" s="93"/>
      <c r="N13239" s="93"/>
      <c r="P13239" s="93"/>
    </row>
    <row r="13240" spans="2:16">
      <c r="B13240" s="93"/>
      <c r="C13240" s="93"/>
      <c r="D13240" s="93"/>
      <c r="F13240" s="93"/>
      <c r="H13240" s="93"/>
      <c r="J13240" s="93"/>
      <c r="L13240" s="93"/>
      <c r="N13240" s="93"/>
      <c r="P13240" s="93"/>
    </row>
    <row r="13241" spans="2:16">
      <c r="B13241" s="93"/>
      <c r="C13241" s="93"/>
      <c r="D13241" s="93"/>
      <c r="F13241" s="93"/>
      <c r="H13241" s="93"/>
      <c r="J13241" s="93"/>
      <c r="L13241" s="93"/>
      <c r="N13241" s="93"/>
      <c r="P13241" s="93"/>
    </row>
    <row r="13242" spans="2:16">
      <c r="B13242" s="93"/>
      <c r="C13242" s="93"/>
      <c r="D13242" s="93"/>
      <c r="F13242" s="93"/>
      <c r="H13242" s="93"/>
      <c r="J13242" s="93"/>
      <c r="L13242" s="93"/>
      <c r="N13242" s="93"/>
      <c r="P13242" s="93"/>
    </row>
    <row r="13243" spans="2:16">
      <c r="B13243" s="93"/>
      <c r="C13243" s="93"/>
      <c r="D13243" s="93"/>
      <c r="F13243" s="93"/>
      <c r="H13243" s="93"/>
      <c r="J13243" s="93"/>
      <c r="L13243" s="93"/>
      <c r="N13243" s="93"/>
      <c r="P13243" s="93"/>
    </row>
    <row r="13244" spans="2:16">
      <c r="B13244" s="93"/>
      <c r="C13244" s="93"/>
      <c r="D13244" s="93"/>
      <c r="F13244" s="93"/>
      <c r="H13244" s="93"/>
      <c r="J13244" s="93"/>
      <c r="L13244" s="93"/>
      <c r="N13244" s="93"/>
      <c r="P13244" s="93"/>
    </row>
    <row r="13245" spans="2:16">
      <c r="B13245" s="93"/>
      <c r="C13245" s="93"/>
      <c r="D13245" s="93"/>
      <c r="F13245" s="93"/>
      <c r="H13245" s="93"/>
      <c r="J13245" s="93"/>
      <c r="L13245" s="93"/>
      <c r="N13245" s="93"/>
      <c r="P13245" s="93"/>
    </row>
    <row r="13246" spans="2:16">
      <c r="B13246" s="93"/>
      <c r="C13246" s="93"/>
      <c r="D13246" s="93"/>
      <c r="F13246" s="93"/>
      <c r="H13246" s="93"/>
      <c r="J13246" s="93"/>
      <c r="L13246" s="93"/>
      <c r="N13246" s="93"/>
      <c r="P13246" s="93"/>
    </row>
    <row r="13247" spans="2:16">
      <c r="B13247" s="93"/>
      <c r="C13247" s="93"/>
      <c r="D13247" s="93"/>
      <c r="F13247" s="93"/>
      <c r="H13247" s="93"/>
      <c r="J13247" s="93"/>
      <c r="L13247" s="93"/>
      <c r="N13247" s="93"/>
      <c r="P13247" s="93"/>
    </row>
    <row r="13248" spans="2:16">
      <c r="B13248" s="93"/>
      <c r="C13248" s="93"/>
      <c r="D13248" s="93"/>
      <c r="F13248" s="93"/>
      <c r="H13248" s="93"/>
      <c r="J13248" s="93"/>
      <c r="L13248" s="93"/>
      <c r="N13248" s="93"/>
      <c r="P13248" s="93"/>
    </row>
    <row r="13249" spans="2:16">
      <c r="B13249" s="93"/>
      <c r="C13249" s="93"/>
      <c r="D13249" s="93"/>
      <c r="F13249" s="93"/>
      <c r="H13249" s="93"/>
      <c r="J13249" s="93"/>
      <c r="L13249" s="93"/>
      <c r="N13249" s="93"/>
      <c r="P13249" s="93"/>
    </row>
    <row r="13250" spans="2:16">
      <c r="B13250" s="93"/>
      <c r="C13250" s="93"/>
      <c r="D13250" s="93"/>
      <c r="F13250" s="93"/>
      <c r="H13250" s="93"/>
      <c r="J13250" s="93"/>
      <c r="L13250" s="93"/>
      <c r="N13250" s="93"/>
      <c r="P13250" s="93"/>
    </row>
    <row r="13251" spans="2:16">
      <c r="B13251" s="93"/>
      <c r="C13251" s="93"/>
      <c r="D13251" s="93"/>
      <c r="F13251" s="93"/>
      <c r="H13251" s="93"/>
      <c r="J13251" s="93"/>
      <c r="L13251" s="93"/>
      <c r="N13251" s="93"/>
      <c r="P13251" s="93"/>
    </row>
    <row r="13252" spans="2:16">
      <c r="B13252" s="93"/>
      <c r="C13252" s="93"/>
      <c r="D13252" s="93"/>
      <c r="F13252" s="93"/>
      <c r="H13252" s="93"/>
      <c r="J13252" s="93"/>
      <c r="L13252" s="93"/>
      <c r="N13252" s="93"/>
      <c r="P13252" s="93"/>
    </row>
    <row r="13253" spans="2:16">
      <c r="B13253" s="93"/>
      <c r="C13253" s="93"/>
      <c r="D13253" s="93"/>
      <c r="F13253" s="93"/>
      <c r="H13253" s="93"/>
      <c r="J13253" s="93"/>
      <c r="L13253" s="93"/>
      <c r="N13253" s="93"/>
      <c r="P13253" s="93"/>
    </row>
    <row r="13254" spans="2:16">
      <c r="B13254" s="93"/>
      <c r="C13254" s="93"/>
      <c r="D13254" s="93"/>
      <c r="F13254" s="93"/>
      <c r="H13254" s="93"/>
      <c r="J13254" s="93"/>
      <c r="L13254" s="93"/>
      <c r="N13254" s="93"/>
      <c r="P13254" s="93"/>
    </row>
    <row r="13255" spans="2:16">
      <c r="B13255" s="93"/>
      <c r="C13255" s="93"/>
      <c r="D13255" s="93"/>
      <c r="F13255" s="93"/>
      <c r="H13255" s="93"/>
      <c r="J13255" s="93"/>
      <c r="L13255" s="93"/>
      <c r="N13255" s="93"/>
      <c r="P13255" s="93"/>
    </row>
    <row r="13256" spans="2:16">
      <c r="B13256" s="93"/>
      <c r="C13256" s="93"/>
      <c r="D13256" s="93"/>
      <c r="F13256" s="93"/>
      <c r="H13256" s="93"/>
      <c r="J13256" s="93"/>
      <c r="L13256" s="93"/>
      <c r="N13256" s="93"/>
      <c r="P13256" s="93"/>
    </row>
    <row r="13257" spans="2:16">
      <c r="B13257" s="93"/>
      <c r="C13257" s="93"/>
      <c r="D13257" s="93"/>
      <c r="F13257" s="93"/>
      <c r="H13257" s="93"/>
      <c r="J13257" s="93"/>
      <c r="L13257" s="93"/>
      <c r="N13257" s="93"/>
      <c r="P13257" s="93"/>
    </row>
    <row r="13258" spans="2:16">
      <c r="B13258" s="93"/>
      <c r="C13258" s="93"/>
      <c r="D13258" s="93"/>
      <c r="F13258" s="93"/>
      <c r="H13258" s="93"/>
      <c r="J13258" s="93"/>
      <c r="L13258" s="93"/>
      <c r="N13258" s="93"/>
      <c r="P13258" s="93"/>
    </row>
    <row r="13259" spans="2:16">
      <c r="B13259" s="93"/>
      <c r="C13259" s="93"/>
      <c r="D13259" s="93"/>
      <c r="F13259" s="93"/>
      <c r="H13259" s="93"/>
      <c r="J13259" s="93"/>
      <c r="L13259" s="93"/>
      <c r="N13259" s="93"/>
      <c r="P13259" s="93"/>
    </row>
    <row r="13260" spans="2:16">
      <c r="B13260" s="93"/>
      <c r="C13260" s="93"/>
      <c r="D13260" s="93"/>
      <c r="F13260" s="93"/>
      <c r="H13260" s="93"/>
      <c r="J13260" s="93"/>
      <c r="L13260" s="93"/>
      <c r="N13260" s="93"/>
      <c r="P13260" s="93"/>
    </row>
    <row r="13261" spans="2:16">
      <c r="B13261" s="93"/>
      <c r="C13261" s="93"/>
      <c r="D13261" s="93"/>
      <c r="F13261" s="93"/>
      <c r="H13261" s="93"/>
      <c r="J13261" s="93"/>
      <c r="L13261" s="93"/>
      <c r="N13261" s="93"/>
      <c r="P13261" s="93"/>
    </row>
    <row r="13262" spans="2:16">
      <c r="B13262" s="93"/>
      <c r="C13262" s="93"/>
      <c r="D13262" s="93"/>
      <c r="F13262" s="93"/>
      <c r="H13262" s="93"/>
      <c r="J13262" s="93"/>
      <c r="L13262" s="93"/>
      <c r="N13262" s="93"/>
      <c r="P13262" s="93"/>
    </row>
    <row r="13263" spans="2:16">
      <c r="B13263" s="93"/>
      <c r="C13263" s="93"/>
      <c r="D13263" s="93"/>
      <c r="F13263" s="93"/>
      <c r="H13263" s="93"/>
      <c r="J13263" s="93"/>
      <c r="L13263" s="93"/>
      <c r="N13263" s="93"/>
      <c r="P13263" s="93"/>
    </row>
    <row r="13264" spans="2:16">
      <c r="B13264" s="93"/>
      <c r="C13264" s="93"/>
      <c r="D13264" s="93"/>
      <c r="F13264" s="93"/>
      <c r="H13264" s="93"/>
      <c r="J13264" s="93"/>
      <c r="L13264" s="93"/>
      <c r="N13264" s="93"/>
      <c r="P13264" s="93"/>
    </row>
    <row r="13265" spans="2:16">
      <c r="B13265" s="93"/>
      <c r="C13265" s="93"/>
      <c r="D13265" s="93"/>
      <c r="F13265" s="93"/>
      <c r="H13265" s="93"/>
      <c r="J13265" s="93"/>
      <c r="L13265" s="93"/>
      <c r="N13265" s="93"/>
      <c r="P13265" s="93"/>
    </row>
    <row r="13266" spans="2:16">
      <c r="B13266" s="93"/>
      <c r="C13266" s="93"/>
      <c r="D13266" s="93"/>
      <c r="F13266" s="93"/>
      <c r="H13266" s="93"/>
      <c r="J13266" s="93"/>
      <c r="L13266" s="93"/>
      <c r="N13266" s="93"/>
      <c r="P13266" s="93"/>
    </row>
    <row r="13267" spans="2:16">
      <c r="B13267" s="93"/>
      <c r="C13267" s="93"/>
      <c r="D13267" s="93"/>
      <c r="F13267" s="93"/>
      <c r="H13267" s="93"/>
      <c r="J13267" s="93"/>
      <c r="L13267" s="93"/>
      <c r="N13267" s="93"/>
      <c r="P13267" s="93"/>
    </row>
    <row r="13268" spans="2:16">
      <c r="B13268" s="93"/>
      <c r="C13268" s="93"/>
      <c r="D13268" s="93"/>
      <c r="F13268" s="93"/>
      <c r="H13268" s="93"/>
      <c r="J13268" s="93"/>
      <c r="L13268" s="93"/>
      <c r="N13268" s="93"/>
      <c r="P13268" s="93"/>
    </row>
    <row r="13269" spans="2:16">
      <c r="B13269" s="93"/>
      <c r="C13269" s="93"/>
      <c r="D13269" s="93"/>
      <c r="F13269" s="93"/>
      <c r="H13269" s="93"/>
      <c r="J13269" s="93"/>
      <c r="L13269" s="93"/>
      <c r="N13269" s="93"/>
      <c r="P13269" s="93"/>
    </row>
    <row r="13270" spans="2:16">
      <c r="B13270" s="93"/>
      <c r="C13270" s="93"/>
      <c r="D13270" s="93"/>
      <c r="F13270" s="93"/>
      <c r="H13270" s="93"/>
      <c r="J13270" s="93"/>
      <c r="L13270" s="93"/>
      <c r="N13270" s="93"/>
      <c r="P13270" s="93"/>
    </row>
    <row r="13271" spans="2:16">
      <c r="B13271" s="93"/>
      <c r="C13271" s="93"/>
      <c r="D13271" s="93"/>
      <c r="F13271" s="93"/>
      <c r="H13271" s="93"/>
      <c r="J13271" s="93"/>
      <c r="L13271" s="93"/>
      <c r="N13271" s="93"/>
      <c r="P13271" s="93"/>
    </row>
    <row r="13272" spans="2:16">
      <c r="B13272" s="93"/>
      <c r="C13272" s="93"/>
      <c r="D13272" s="93"/>
      <c r="F13272" s="93"/>
      <c r="H13272" s="93"/>
      <c r="J13272" s="93"/>
      <c r="L13272" s="93"/>
      <c r="N13272" s="93"/>
      <c r="P13272" s="93"/>
    </row>
    <row r="13273" spans="2:16">
      <c r="B13273" s="93"/>
      <c r="C13273" s="93"/>
      <c r="D13273" s="93"/>
      <c r="F13273" s="93"/>
      <c r="H13273" s="93"/>
      <c r="J13273" s="93"/>
      <c r="L13273" s="93"/>
      <c r="N13273" s="93"/>
      <c r="P13273" s="93"/>
    </row>
    <row r="13274" spans="2:16">
      <c r="B13274" s="93"/>
      <c r="C13274" s="93"/>
      <c r="D13274" s="93"/>
      <c r="F13274" s="93"/>
      <c r="H13274" s="93"/>
      <c r="J13274" s="93"/>
      <c r="L13274" s="93"/>
      <c r="N13274" s="93"/>
      <c r="P13274" s="93"/>
    </row>
    <row r="13275" spans="2:16">
      <c r="B13275" s="93"/>
      <c r="C13275" s="93"/>
      <c r="D13275" s="93"/>
      <c r="F13275" s="93"/>
      <c r="H13275" s="93"/>
      <c r="J13275" s="93"/>
      <c r="L13275" s="93"/>
      <c r="N13275" s="93"/>
      <c r="P13275" s="93"/>
    </row>
    <row r="13276" spans="2:16">
      <c r="B13276" s="93"/>
      <c r="C13276" s="93"/>
      <c r="D13276" s="93"/>
      <c r="F13276" s="93"/>
      <c r="H13276" s="93"/>
      <c r="J13276" s="93"/>
      <c r="L13276" s="93"/>
      <c r="N13276" s="93"/>
      <c r="P13276" s="93"/>
    </row>
    <row r="13277" spans="2:16">
      <c r="B13277" s="93"/>
      <c r="C13277" s="93"/>
      <c r="D13277" s="93"/>
      <c r="F13277" s="93"/>
      <c r="H13277" s="93"/>
      <c r="J13277" s="93"/>
      <c r="L13277" s="93"/>
      <c r="N13277" s="93"/>
      <c r="P13277" s="93"/>
    </row>
    <row r="13278" spans="2:16">
      <c r="B13278" s="93"/>
      <c r="C13278" s="93"/>
      <c r="D13278" s="93"/>
      <c r="F13278" s="93"/>
      <c r="H13278" s="93"/>
      <c r="J13278" s="93"/>
      <c r="L13278" s="93"/>
      <c r="N13278" s="93"/>
      <c r="P13278" s="93"/>
    </row>
    <row r="13279" spans="2:16">
      <c r="B13279" s="93"/>
      <c r="C13279" s="93"/>
      <c r="D13279" s="93"/>
      <c r="F13279" s="93"/>
      <c r="H13279" s="93"/>
      <c r="J13279" s="93"/>
      <c r="L13279" s="93"/>
      <c r="N13279" s="93"/>
      <c r="P13279" s="93"/>
    </row>
    <row r="13280" spans="2:16">
      <c r="B13280" s="93"/>
      <c r="C13280" s="93"/>
      <c r="D13280" s="93"/>
      <c r="F13280" s="93"/>
      <c r="H13280" s="93"/>
      <c r="J13280" s="93"/>
      <c r="L13280" s="93"/>
      <c r="N13280" s="93"/>
      <c r="P13280" s="93"/>
    </row>
    <row r="13281" spans="2:16">
      <c r="B13281" s="93"/>
      <c r="C13281" s="93"/>
      <c r="D13281" s="93"/>
      <c r="F13281" s="93"/>
      <c r="H13281" s="93"/>
      <c r="J13281" s="93"/>
      <c r="L13281" s="93"/>
      <c r="N13281" s="93"/>
      <c r="P13281" s="93"/>
    </row>
    <row r="13282" spans="2:16">
      <c r="B13282" s="93"/>
      <c r="C13282" s="93"/>
      <c r="D13282" s="93"/>
      <c r="F13282" s="93"/>
      <c r="H13282" s="93"/>
      <c r="J13282" s="93"/>
      <c r="L13282" s="93"/>
      <c r="N13282" s="93"/>
      <c r="P13282" s="93"/>
    </row>
    <row r="13283" spans="2:16">
      <c r="B13283" s="93"/>
      <c r="C13283" s="93"/>
      <c r="D13283" s="93"/>
      <c r="F13283" s="93"/>
      <c r="H13283" s="93"/>
      <c r="J13283" s="93"/>
      <c r="L13283" s="93"/>
      <c r="N13283" s="93"/>
      <c r="P13283" s="93"/>
    </row>
    <row r="13284" spans="2:16">
      <c r="B13284" s="93"/>
      <c r="C13284" s="93"/>
      <c r="D13284" s="93"/>
      <c r="F13284" s="93"/>
      <c r="H13284" s="93"/>
      <c r="J13284" s="93"/>
      <c r="L13284" s="93"/>
      <c r="N13284" s="93"/>
      <c r="P13284" s="93"/>
    </row>
    <row r="13285" spans="2:16">
      <c r="B13285" s="93"/>
      <c r="C13285" s="93"/>
      <c r="D13285" s="93"/>
      <c r="F13285" s="93"/>
      <c r="H13285" s="93"/>
      <c r="J13285" s="93"/>
      <c r="L13285" s="93"/>
      <c r="N13285" s="93"/>
      <c r="P13285" s="93"/>
    </row>
    <row r="13286" spans="2:16">
      <c r="B13286" s="93"/>
      <c r="C13286" s="93"/>
      <c r="D13286" s="93"/>
      <c r="F13286" s="93"/>
      <c r="H13286" s="93"/>
      <c r="J13286" s="93"/>
      <c r="L13286" s="93"/>
      <c r="N13286" s="93"/>
      <c r="P13286" s="93"/>
    </row>
    <row r="13287" spans="2:16">
      <c r="B13287" s="93"/>
      <c r="C13287" s="93"/>
      <c r="D13287" s="93"/>
      <c r="F13287" s="93"/>
      <c r="H13287" s="93"/>
      <c r="J13287" s="93"/>
      <c r="L13287" s="93"/>
      <c r="N13287" s="93"/>
      <c r="P13287" s="93"/>
    </row>
    <row r="13288" spans="2:16">
      <c r="B13288" s="93"/>
      <c r="C13288" s="93"/>
      <c r="D13288" s="93"/>
      <c r="F13288" s="93"/>
      <c r="H13288" s="93"/>
      <c r="J13288" s="93"/>
      <c r="L13288" s="93"/>
      <c r="N13288" s="93"/>
      <c r="P13288" s="93"/>
    </row>
    <row r="13289" spans="2:16">
      <c r="B13289" s="93"/>
      <c r="C13289" s="93"/>
      <c r="D13289" s="93"/>
      <c r="F13289" s="93"/>
      <c r="H13289" s="93"/>
      <c r="J13289" s="93"/>
      <c r="L13289" s="93"/>
      <c r="N13289" s="93"/>
      <c r="P13289" s="93"/>
    </row>
    <row r="13290" spans="2:16">
      <c r="B13290" s="93"/>
      <c r="C13290" s="93"/>
      <c r="D13290" s="93"/>
      <c r="F13290" s="93"/>
      <c r="H13290" s="93"/>
      <c r="J13290" s="93"/>
      <c r="L13290" s="93"/>
      <c r="N13290" s="93"/>
      <c r="P13290" s="93"/>
    </row>
    <row r="13291" spans="2:16">
      <c r="B13291" s="93"/>
      <c r="C13291" s="93"/>
      <c r="D13291" s="93"/>
      <c r="F13291" s="93"/>
      <c r="H13291" s="93"/>
      <c r="J13291" s="93"/>
      <c r="L13291" s="93"/>
      <c r="N13291" s="93"/>
      <c r="P13291" s="93"/>
    </row>
    <row r="13292" spans="2:16">
      <c r="B13292" s="93"/>
      <c r="C13292" s="93"/>
      <c r="D13292" s="93"/>
      <c r="F13292" s="93"/>
      <c r="H13292" s="93"/>
      <c r="J13292" s="93"/>
      <c r="L13292" s="93"/>
      <c r="N13292" s="93"/>
      <c r="P13292" s="93"/>
    </row>
    <row r="13293" spans="2:16">
      <c r="B13293" s="93"/>
      <c r="C13293" s="93"/>
      <c r="D13293" s="93"/>
      <c r="F13293" s="93"/>
      <c r="H13293" s="93"/>
      <c r="J13293" s="93"/>
      <c r="L13293" s="93"/>
      <c r="N13293" s="93"/>
      <c r="P13293" s="93"/>
    </row>
    <row r="13294" spans="2:16">
      <c r="B13294" s="93"/>
      <c r="C13294" s="93"/>
      <c r="D13294" s="93"/>
      <c r="F13294" s="93"/>
      <c r="H13294" s="93"/>
      <c r="J13294" s="93"/>
      <c r="L13294" s="93"/>
      <c r="N13294" s="93"/>
      <c r="P13294" s="93"/>
    </row>
    <row r="13295" spans="2:16">
      <c r="B13295" s="93"/>
      <c r="C13295" s="93"/>
      <c r="D13295" s="93"/>
      <c r="F13295" s="93"/>
      <c r="H13295" s="93"/>
      <c r="J13295" s="93"/>
      <c r="L13295" s="93"/>
      <c r="N13295" s="93"/>
      <c r="P13295" s="93"/>
    </row>
    <row r="13296" spans="2:16">
      <c r="B13296" s="93"/>
      <c r="C13296" s="93"/>
      <c r="D13296" s="93"/>
      <c r="F13296" s="93"/>
      <c r="H13296" s="93"/>
      <c r="J13296" s="93"/>
      <c r="L13296" s="93"/>
      <c r="N13296" s="93"/>
      <c r="P13296" s="93"/>
    </row>
    <row r="13297" spans="2:16">
      <c r="B13297" s="93"/>
      <c r="C13297" s="93"/>
      <c r="D13297" s="93"/>
      <c r="F13297" s="93"/>
      <c r="H13297" s="93"/>
      <c r="J13297" s="93"/>
      <c r="L13297" s="93"/>
      <c r="N13297" s="93"/>
      <c r="P13297" s="93"/>
    </row>
    <row r="13298" spans="2:16">
      <c r="B13298" s="93"/>
      <c r="C13298" s="93"/>
      <c r="D13298" s="93"/>
      <c r="F13298" s="93"/>
      <c r="H13298" s="93"/>
      <c r="J13298" s="93"/>
      <c r="L13298" s="93"/>
      <c r="N13298" s="93"/>
      <c r="P13298" s="93"/>
    </row>
    <row r="13299" spans="2:16">
      <c r="B13299" s="93"/>
      <c r="C13299" s="93"/>
      <c r="D13299" s="93"/>
      <c r="F13299" s="93"/>
      <c r="H13299" s="93"/>
      <c r="J13299" s="93"/>
      <c r="L13299" s="93"/>
      <c r="N13299" s="93"/>
      <c r="P13299" s="93"/>
    </row>
    <row r="13300" spans="2:16">
      <c r="B13300" s="93"/>
      <c r="C13300" s="93"/>
      <c r="D13300" s="93"/>
      <c r="F13300" s="93"/>
      <c r="H13300" s="93"/>
      <c r="J13300" s="93"/>
      <c r="L13300" s="93"/>
      <c r="N13300" s="93"/>
      <c r="P13300" s="93"/>
    </row>
    <row r="13301" spans="2:16">
      <c r="B13301" s="93"/>
      <c r="C13301" s="93"/>
      <c r="D13301" s="93"/>
      <c r="F13301" s="93"/>
      <c r="H13301" s="93"/>
      <c r="J13301" s="93"/>
      <c r="L13301" s="93"/>
      <c r="N13301" s="93"/>
      <c r="P13301" s="93"/>
    </row>
    <row r="13302" spans="2:16">
      <c r="B13302" s="93"/>
      <c r="C13302" s="93"/>
      <c r="D13302" s="93"/>
      <c r="F13302" s="93"/>
      <c r="H13302" s="93"/>
      <c r="J13302" s="93"/>
      <c r="L13302" s="93"/>
      <c r="N13302" s="93"/>
      <c r="P13302" s="93"/>
    </row>
    <row r="13303" spans="2:16">
      <c r="B13303" s="93"/>
      <c r="C13303" s="93"/>
      <c r="D13303" s="93"/>
      <c r="F13303" s="93"/>
      <c r="H13303" s="93"/>
      <c r="J13303" s="93"/>
      <c r="L13303" s="93"/>
      <c r="N13303" s="93"/>
      <c r="P13303" s="93"/>
    </row>
    <row r="13304" spans="2:16">
      <c r="B13304" s="93"/>
      <c r="C13304" s="93"/>
      <c r="D13304" s="93"/>
      <c r="F13304" s="93"/>
      <c r="H13304" s="93"/>
      <c r="J13304" s="93"/>
      <c r="L13304" s="93"/>
      <c r="N13304" s="93"/>
      <c r="P13304" s="93"/>
    </row>
    <row r="13305" spans="2:16">
      <c r="B13305" s="93"/>
      <c r="C13305" s="93"/>
      <c r="D13305" s="93"/>
      <c r="F13305" s="93"/>
      <c r="H13305" s="93"/>
      <c r="J13305" s="93"/>
      <c r="L13305" s="93"/>
      <c r="N13305" s="93"/>
      <c r="P13305" s="93"/>
    </row>
    <row r="13306" spans="2:16">
      <c r="B13306" s="93"/>
      <c r="C13306" s="93"/>
      <c r="D13306" s="93"/>
      <c r="F13306" s="93"/>
      <c r="H13306" s="93"/>
      <c r="J13306" s="93"/>
      <c r="L13306" s="93"/>
      <c r="N13306" s="93"/>
      <c r="P13306" s="93"/>
    </row>
    <row r="13307" spans="2:16">
      <c r="B13307" s="93"/>
      <c r="C13307" s="93"/>
      <c r="D13307" s="93"/>
      <c r="F13307" s="93"/>
      <c r="H13307" s="93"/>
      <c r="J13307" s="93"/>
      <c r="L13307" s="93"/>
      <c r="N13307" s="93"/>
      <c r="P13307" s="93"/>
    </row>
    <row r="13308" spans="2:16">
      <c r="B13308" s="93"/>
      <c r="C13308" s="93"/>
      <c r="D13308" s="93"/>
      <c r="F13308" s="93"/>
      <c r="H13308" s="93"/>
      <c r="J13308" s="93"/>
      <c r="L13308" s="93"/>
      <c r="N13308" s="93"/>
      <c r="P13308" s="93"/>
    </row>
    <row r="13309" spans="2:16">
      <c r="B13309" s="93"/>
      <c r="C13309" s="93"/>
      <c r="D13309" s="93"/>
      <c r="F13309" s="93"/>
      <c r="H13309" s="93"/>
      <c r="J13309" s="93"/>
      <c r="L13309" s="93"/>
      <c r="N13309" s="93"/>
      <c r="P13309" s="93"/>
    </row>
    <row r="13310" spans="2:16">
      <c r="B13310" s="93"/>
      <c r="C13310" s="93"/>
      <c r="D13310" s="93"/>
      <c r="F13310" s="93"/>
      <c r="H13310" s="93"/>
      <c r="J13310" s="93"/>
      <c r="L13310" s="93"/>
      <c r="N13310" s="93"/>
      <c r="P13310" s="93"/>
    </row>
    <row r="13311" spans="2:16">
      <c r="B13311" s="93"/>
      <c r="C13311" s="93"/>
      <c r="D13311" s="93"/>
      <c r="F13311" s="93"/>
      <c r="H13311" s="93"/>
      <c r="J13311" s="93"/>
      <c r="L13311" s="93"/>
      <c r="N13311" s="93"/>
      <c r="P13311" s="93"/>
    </row>
    <row r="13312" spans="2:16">
      <c r="B13312" s="93"/>
      <c r="C13312" s="93"/>
      <c r="D13312" s="93"/>
      <c r="F13312" s="93"/>
      <c r="H13312" s="93"/>
      <c r="J13312" s="93"/>
      <c r="L13312" s="93"/>
      <c r="N13312" s="93"/>
      <c r="P13312" s="93"/>
    </row>
    <row r="13313" spans="2:16">
      <c r="B13313" s="93"/>
      <c r="C13313" s="93"/>
      <c r="D13313" s="93"/>
      <c r="F13313" s="93"/>
      <c r="H13313" s="93"/>
      <c r="J13313" s="93"/>
      <c r="L13313" s="93"/>
      <c r="N13313" s="93"/>
      <c r="P13313" s="93"/>
    </row>
    <row r="13314" spans="2:16">
      <c r="B13314" s="93"/>
      <c r="C13314" s="93"/>
      <c r="D13314" s="93"/>
      <c r="F13314" s="93"/>
      <c r="H13314" s="93"/>
      <c r="J13314" s="93"/>
      <c r="L13314" s="93"/>
      <c r="N13314" s="93"/>
      <c r="P13314" s="93"/>
    </row>
    <row r="13315" spans="2:16">
      <c r="B13315" s="93"/>
      <c r="C13315" s="93"/>
      <c r="D13315" s="93"/>
      <c r="F13315" s="93"/>
      <c r="H13315" s="93"/>
      <c r="J13315" s="93"/>
      <c r="L13315" s="93"/>
      <c r="N13315" s="93"/>
      <c r="P13315" s="93"/>
    </row>
    <row r="13316" spans="2:16">
      <c r="B13316" s="93"/>
      <c r="C13316" s="93"/>
      <c r="D13316" s="93"/>
      <c r="F13316" s="93"/>
      <c r="H13316" s="93"/>
      <c r="J13316" s="93"/>
      <c r="L13316" s="93"/>
      <c r="N13316" s="93"/>
      <c r="P13316" s="93"/>
    </row>
    <row r="13317" spans="2:16">
      <c r="B13317" s="93"/>
      <c r="C13317" s="93"/>
      <c r="D13317" s="93"/>
      <c r="F13317" s="93"/>
      <c r="H13317" s="93"/>
      <c r="J13317" s="93"/>
      <c r="L13317" s="93"/>
      <c r="N13317" s="93"/>
      <c r="P13317" s="93"/>
    </row>
    <row r="13318" spans="2:16">
      <c r="B13318" s="93"/>
      <c r="C13318" s="93"/>
      <c r="D13318" s="93"/>
      <c r="F13318" s="93"/>
      <c r="H13318" s="93"/>
      <c r="J13318" s="93"/>
      <c r="L13318" s="93"/>
      <c r="N13318" s="93"/>
      <c r="P13318" s="93"/>
    </row>
    <row r="13319" spans="2:16">
      <c r="B13319" s="93"/>
      <c r="C13319" s="93"/>
      <c r="D13319" s="93"/>
      <c r="F13319" s="93"/>
      <c r="H13319" s="93"/>
      <c r="J13319" s="93"/>
      <c r="L13319" s="93"/>
      <c r="N13319" s="93"/>
      <c r="P13319" s="93"/>
    </row>
    <row r="13320" spans="2:16">
      <c r="B13320" s="93"/>
      <c r="C13320" s="93"/>
      <c r="D13320" s="93"/>
      <c r="F13320" s="93"/>
      <c r="H13320" s="93"/>
      <c r="J13320" s="93"/>
      <c r="L13320" s="93"/>
      <c r="N13320" s="93"/>
      <c r="P13320" s="93"/>
    </row>
    <row r="13321" spans="2:16">
      <c r="B13321" s="93"/>
      <c r="C13321" s="93"/>
      <c r="D13321" s="93"/>
      <c r="F13321" s="93"/>
      <c r="H13321" s="93"/>
      <c r="J13321" s="93"/>
      <c r="L13321" s="93"/>
      <c r="N13321" s="93"/>
      <c r="P13321" s="93"/>
    </row>
    <row r="13322" spans="2:16">
      <c r="B13322" s="93"/>
      <c r="C13322" s="93"/>
      <c r="D13322" s="93"/>
      <c r="F13322" s="93"/>
      <c r="H13322" s="93"/>
      <c r="J13322" s="93"/>
      <c r="L13322" s="93"/>
      <c r="N13322" s="93"/>
      <c r="P13322" s="93"/>
    </row>
    <row r="13323" spans="2:16">
      <c r="B13323" s="93"/>
      <c r="C13323" s="93"/>
      <c r="D13323" s="93"/>
      <c r="F13323" s="93"/>
      <c r="H13323" s="93"/>
      <c r="J13323" s="93"/>
      <c r="L13323" s="93"/>
      <c r="N13323" s="93"/>
      <c r="P13323" s="93"/>
    </row>
    <row r="13324" spans="2:16">
      <c r="B13324" s="93"/>
      <c r="C13324" s="93"/>
      <c r="D13324" s="93"/>
      <c r="F13324" s="93"/>
      <c r="H13324" s="93"/>
      <c r="J13324" s="93"/>
      <c r="L13324" s="93"/>
      <c r="N13324" s="93"/>
      <c r="P13324" s="93"/>
    </row>
    <row r="13325" spans="2:16">
      <c r="B13325" s="93"/>
      <c r="C13325" s="93"/>
      <c r="D13325" s="93"/>
      <c r="F13325" s="93"/>
      <c r="H13325" s="93"/>
      <c r="J13325" s="93"/>
      <c r="L13325" s="93"/>
      <c r="N13325" s="93"/>
      <c r="P13325" s="93"/>
    </row>
    <row r="13326" spans="2:16">
      <c r="B13326" s="93"/>
      <c r="C13326" s="93"/>
      <c r="D13326" s="93"/>
      <c r="F13326" s="93"/>
      <c r="H13326" s="93"/>
      <c r="J13326" s="93"/>
      <c r="L13326" s="93"/>
      <c r="N13326" s="93"/>
      <c r="P13326" s="93"/>
    </row>
    <row r="13327" spans="2:16">
      <c r="B13327" s="93"/>
      <c r="C13327" s="93"/>
      <c r="D13327" s="93"/>
      <c r="F13327" s="93"/>
      <c r="H13327" s="93"/>
      <c r="J13327" s="93"/>
      <c r="L13327" s="93"/>
      <c r="N13327" s="93"/>
      <c r="P13327" s="93"/>
    </row>
    <row r="13328" spans="2:16">
      <c r="B13328" s="93"/>
      <c r="C13328" s="93"/>
      <c r="D13328" s="93"/>
      <c r="F13328" s="93"/>
      <c r="H13328" s="93"/>
      <c r="J13328" s="93"/>
      <c r="L13328" s="93"/>
      <c r="N13328" s="93"/>
      <c r="P13328" s="93"/>
    </row>
    <row r="13329" spans="2:16">
      <c r="B13329" s="93"/>
      <c r="C13329" s="93"/>
      <c r="D13329" s="93"/>
      <c r="F13329" s="93"/>
      <c r="H13329" s="93"/>
      <c r="J13329" s="93"/>
      <c r="L13329" s="93"/>
      <c r="N13329" s="93"/>
      <c r="P13329" s="93"/>
    </row>
    <row r="13330" spans="2:16">
      <c r="B13330" s="93"/>
      <c r="C13330" s="93"/>
      <c r="D13330" s="93"/>
      <c r="F13330" s="93"/>
      <c r="H13330" s="93"/>
      <c r="J13330" s="93"/>
      <c r="L13330" s="93"/>
      <c r="N13330" s="93"/>
      <c r="P13330" s="93"/>
    </row>
    <row r="13331" spans="2:16">
      <c r="B13331" s="93"/>
      <c r="C13331" s="93"/>
      <c r="D13331" s="93"/>
      <c r="F13331" s="93"/>
      <c r="H13331" s="93"/>
      <c r="J13331" s="93"/>
      <c r="L13331" s="93"/>
      <c r="N13331" s="93"/>
      <c r="P13331" s="93"/>
    </row>
    <row r="13332" spans="2:16">
      <c r="B13332" s="93"/>
      <c r="C13332" s="93"/>
      <c r="D13332" s="93"/>
      <c r="F13332" s="93"/>
      <c r="H13332" s="93"/>
      <c r="J13332" s="93"/>
      <c r="L13332" s="93"/>
      <c r="N13332" s="93"/>
      <c r="P13332" s="93"/>
    </row>
    <row r="13333" spans="2:16">
      <c r="B13333" s="93"/>
      <c r="C13333" s="93"/>
      <c r="D13333" s="93"/>
      <c r="F13333" s="93"/>
      <c r="H13333" s="93"/>
      <c r="J13333" s="93"/>
      <c r="L13333" s="93"/>
      <c r="N13333" s="93"/>
      <c r="P13333" s="93"/>
    </row>
    <row r="13334" spans="2:16">
      <c r="B13334" s="93"/>
      <c r="C13334" s="93"/>
      <c r="D13334" s="93"/>
      <c r="F13334" s="93"/>
      <c r="H13334" s="93"/>
      <c r="J13334" s="93"/>
      <c r="L13334" s="93"/>
      <c r="N13334" s="93"/>
      <c r="P13334" s="93"/>
    </row>
    <row r="13335" spans="2:16">
      <c r="B13335" s="93"/>
      <c r="C13335" s="93"/>
      <c r="D13335" s="93"/>
      <c r="F13335" s="93"/>
      <c r="H13335" s="93"/>
      <c r="J13335" s="93"/>
      <c r="L13335" s="93"/>
      <c r="N13335" s="93"/>
      <c r="P13335" s="93"/>
    </row>
    <row r="13336" spans="2:16">
      <c r="B13336" s="93"/>
      <c r="C13336" s="93"/>
      <c r="D13336" s="93"/>
      <c r="F13336" s="93"/>
      <c r="H13336" s="93"/>
      <c r="J13336" s="93"/>
      <c r="L13336" s="93"/>
      <c r="N13336" s="93"/>
      <c r="P13336" s="93"/>
    </row>
    <row r="13337" spans="2:16">
      <c r="B13337" s="93"/>
      <c r="C13337" s="93"/>
      <c r="D13337" s="93"/>
      <c r="F13337" s="93"/>
      <c r="H13337" s="93"/>
      <c r="J13337" s="93"/>
      <c r="L13337" s="93"/>
      <c r="N13337" s="93"/>
      <c r="P13337" s="93"/>
    </row>
    <row r="13338" spans="2:16">
      <c r="B13338" s="93"/>
      <c r="C13338" s="93"/>
      <c r="D13338" s="93"/>
      <c r="F13338" s="93"/>
      <c r="H13338" s="93"/>
      <c r="J13338" s="93"/>
      <c r="L13338" s="93"/>
      <c r="N13338" s="93"/>
      <c r="P13338" s="93"/>
    </row>
    <row r="13339" spans="2:16">
      <c r="B13339" s="93"/>
      <c r="C13339" s="93"/>
      <c r="D13339" s="93"/>
      <c r="F13339" s="93"/>
      <c r="H13339" s="93"/>
      <c r="J13339" s="93"/>
      <c r="L13339" s="93"/>
      <c r="N13339" s="93"/>
      <c r="P13339" s="93"/>
    </row>
    <row r="13340" spans="2:16">
      <c r="B13340" s="93"/>
      <c r="C13340" s="93"/>
      <c r="D13340" s="93"/>
      <c r="F13340" s="93"/>
      <c r="H13340" s="93"/>
      <c r="J13340" s="93"/>
      <c r="L13340" s="93"/>
      <c r="N13340" s="93"/>
      <c r="P13340" s="93"/>
    </row>
    <row r="13341" spans="2:16">
      <c r="B13341" s="93"/>
      <c r="C13341" s="93"/>
      <c r="D13341" s="93"/>
      <c r="F13341" s="93"/>
      <c r="H13341" s="93"/>
      <c r="J13341" s="93"/>
      <c r="L13341" s="93"/>
      <c r="N13341" s="93"/>
      <c r="P13341" s="93"/>
    </row>
    <row r="13342" spans="2:16">
      <c r="B13342" s="93"/>
      <c r="C13342" s="93"/>
      <c r="D13342" s="93"/>
      <c r="F13342" s="93"/>
      <c r="H13342" s="93"/>
      <c r="J13342" s="93"/>
      <c r="L13342" s="93"/>
      <c r="N13342" s="93"/>
      <c r="P13342" s="93"/>
    </row>
    <row r="13343" spans="2:16">
      <c r="B13343" s="93"/>
      <c r="C13343" s="93"/>
      <c r="D13343" s="93"/>
      <c r="F13343" s="93"/>
      <c r="H13343" s="93"/>
      <c r="J13343" s="93"/>
      <c r="L13343" s="93"/>
      <c r="N13343" s="93"/>
      <c r="P13343" s="93"/>
    </row>
    <row r="13344" spans="2:16">
      <c r="B13344" s="93"/>
      <c r="C13344" s="93"/>
      <c r="D13344" s="93"/>
      <c r="F13344" s="93"/>
      <c r="H13344" s="93"/>
      <c r="J13344" s="93"/>
      <c r="L13344" s="93"/>
      <c r="N13344" s="93"/>
      <c r="P13344" s="93"/>
    </row>
    <row r="13345" spans="2:16">
      <c r="B13345" s="93"/>
      <c r="C13345" s="93"/>
      <c r="D13345" s="93"/>
      <c r="F13345" s="93"/>
      <c r="H13345" s="93"/>
      <c r="J13345" s="93"/>
      <c r="L13345" s="93"/>
      <c r="N13345" s="93"/>
      <c r="P13345" s="93"/>
    </row>
    <row r="13346" spans="2:16">
      <c r="B13346" s="93"/>
      <c r="C13346" s="93"/>
      <c r="D13346" s="93"/>
      <c r="F13346" s="93"/>
      <c r="H13346" s="93"/>
      <c r="J13346" s="93"/>
      <c r="L13346" s="93"/>
      <c r="N13346" s="93"/>
      <c r="P13346" s="93"/>
    </row>
    <row r="13347" spans="2:16">
      <c r="B13347" s="93"/>
      <c r="C13347" s="93"/>
      <c r="D13347" s="93"/>
      <c r="F13347" s="93"/>
      <c r="H13347" s="93"/>
      <c r="J13347" s="93"/>
      <c r="L13347" s="93"/>
      <c r="N13347" s="93"/>
      <c r="P13347" s="93"/>
    </row>
    <row r="13348" spans="2:16">
      <c r="B13348" s="93"/>
      <c r="C13348" s="93"/>
      <c r="D13348" s="93"/>
      <c r="F13348" s="93"/>
      <c r="H13348" s="93"/>
      <c r="J13348" s="93"/>
      <c r="L13348" s="93"/>
      <c r="N13348" s="93"/>
      <c r="P13348" s="93"/>
    </row>
    <row r="13349" spans="2:16">
      <c r="B13349" s="93"/>
      <c r="C13349" s="93"/>
      <c r="D13349" s="93"/>
      <c r="F13349" s="93"/>
      <c r="H13349" s="93"/>
      <c r="J13349" s="93"/>
      <c r="L13349" s="93"/>
      <c r="N13349" s="93"/>
      <c r="P13349" s="93"/>
    </row>
    <row r="13350" spans="2:16">
      <c r="B13350" s="93"/>
      <c r="C13350" s="93"/>
      <c r="D13350" s="93"/>
      <c r="F13350" s="93"/>
      <c r="H13350" s="93"/>
      <c r="J13350" s="93"/>
      <c r="L13350" s="93"/>
      <c r="N13350" s="93"/>
      <c r="P13350" s="93"/>
    </row>
    <row r="13351" spans="2:16">
      <c r="B13351" s="93"/>
      <c r="C13351" s="93"/>
      <c r="D13351" s="93"/>
      <c r="F13351" s="93"/>
      <c r="H13351" s="93"/>
      <c r="J13351" s="93"/>
      <c r="L13351" s="93"/>
      <c r="N13351" s="93"/>
      <c r="P13351" s="93"/>
    </row>
    <row r="13352" spans="2:16">
      <c r="B13352" s="93"/>
      <c r="C13352" s="93"/>
      <c r="D13352" s="93"/>
      <c r="F13352" s="93"/>
      <c r="H13352" s="93"/>
      <c r="J13352" s="93"/>
      <c r="L13352" s="93"/>
      <c r="N13352" s="93"/>
      <c r="P13352" s="93"/>
    </row>
    <row r="13353" spans="2:16">
      <c r="B13353" s="93"/>
      <c r="C13353" s="93"/>
      <c r="D13353" s="93"/>
      <c r="F13353" s="93"/>
      <c r="H13353" s="93"/>
      <c r="J13353" s="93"/>
      <c r="L13353" s="93"/>
      <c r="N13353" s="93"/>
      <c r="P13353" s="93"/>
    </row>
    <row r="13354" spans="2:16">
      <c r="B13354" s="93"/>
      <c r="C13354" s="93"/>
      <c r="D13354" s="93"/>
      <c r="F13354" s="93"/>
      <c r="H13354" s="93"/>
      <c r="J13354" s="93"/>
      <c r="L13354" s="93"/>
      <c r="N13354" s="93"/>
      <c r="P13354" s="93"/>
    </row>
    <row r="13355" spans="2:16">
      <c r="B13355" s="93"/>
      <c r="C13355" s="93"/>
      <c r="D13355" s="93"/>
      <c r="F13355" s="93"/>
      <c r="H13355" s="93"/>
      <c r="J13355" s="93"/>
      <c r="L13355" s="93"/>
      <c r="N13355" s="93"/>
      <c r="P13355" s="93"/>
    </row>
    <row r="13356" spans="2:16">
      <c r="B13356" s="93"/>
      <c r="C13356" s="93"/>
      <c r="D13356" s="93"/>
      <c r="F13356" s="93"/>
      <c r="H13356" s="93"/>
      <c r="J13356" s="93"/>
      <c r="L13356" s="93"/>
      <c r="N13356" s="93"/>
      <c r="P13356" s="93"/>
    </row>
    <row r="13357" spans="2:16">
      <c r="B13357" s="93"/>
      <c r="C13357" s="93"/>
      <c r="D13357" s="93"/>
      <c r="F13357" s="93"/>
      <c r="H13357" s="93"/>
      <c r="J13357" s="93"/>
      <c r="L13357" s="93"/>
      <c r="N13357" s="93"/>
      <c r="P13357" s="93"/>
    </row>
    <row r="13358" spans="2:16">
      <c r="B13358" s="93"/>
      <c r="C13358" s="93"/>
      <c r="D13358" s="93"/>
      <c r="F13358" s="93"/>
      <c r="H13358" s="93"/>
      <c r="J13358" s="93"/>
      <c r="L13358" s="93"/>
      <c r="N13358" s="93"/>
      <c r="P13358" s="93"/>
    </row>
    <row r="13359" spans="2:16">
      <c r="B13359" s="93"/>
      <c r="C13359" s="93"/>
      <c r="D13359" s="93"/>
      <c r="F13359" s="93"/>
      <c r="H13359" s="93"/>
      <c r="J13359" s="93"/>
      <c r="L13359" s="93"/>
      <c r="N13359" s="93"/>
      <c r="P13359" s="93"/>
    </row>
    <row r="13360" spans="2:16">
      <c r="B13360" s="93"/>
      <c r="C13360" s="93"/>
      <c r="D13360" s="93"/>
      <c r="F13360" s="93"/>
      <c r="H13360" s="93"/>
      <c r="J13360" s="93"/>
      <c r="L13360" s="93"/>
      <c r="N13360" s="93"/>
      <c r="P13360" s="93"/>
    </row>
    <row r="13361" spans="2:16">
      <c r="B13361" s="93"/>
      <c r="C13361" s="93"/>
      <c r="D13361" s="93"/>
      <c r="F13361" s="93"/>
      <c r="H13361" s="93"/>
      <c r="J13361" s="93"/>
      <c r="L13361" s="93"/>
      <c r="N13361" s="93"/>
      <c r="P13361" s="93"/>
    </row>
    <row r="13362" spans="2:16">
      <c r="B13362" s="93"/>
      <c r="C13362" s="93"/>
      <c r="D13362" s="93"/>
      <c r="F13362" s="93"/>
      <c r="H13362" s="93"/>
      <c r="J13362" s="93"/>
      <c r="L13362" s="93"/>
      <c r="N13362" s="93"/>
      <c r="P13362" s="93"/>
    </row>
    <row r="13363" spans="2:16">
      <c r="B13363" s="93"/>
      <c r="C13363" s="93"/>
      <c r="D13363" s="93"/>
      <c r="F13363" s="93"/>
      <c r="H13363" s="93"/>
      <c r="J13363" s="93"/>
      <c r="L13363" s="93"/>
      <c r="N13363" s="93"/>
      <c r="P13363" s="93"/>
    </row>
    <row r="13364" spans="2:16">
      <c r="B13364" s="93"/>
      <c r="C13364" s="93"/>
      <c r="D13364" s="93"/>
      <c r="F13364" s="93"/>
      <c r="H13364" s="93"/>
      <c r="J13364" s="93"/>
      <c r="L13364" s="93"/>
      <c r="N13364" s="93"/>
      <c r="P13364" s="93"/>
    </row>
    <row r="13365" spans="2:16">
      <c r="B13365" s="93"/>
      <c r="C13365" s="93"/>
      <c r="D13365" s="93"/>
      <c r="F13365" s="93"/>
      <c r="H13365" s="93"/>
      <c r="J13365" s="93"/>
      <c r="L13365" s="93"/>
      <c r="N13365" s="93"/>
      <c r="P13365" s="93"/>
    </row>
    <row r="13366" spans="2:16">
      <c r="B13366" s="93"/>
      <c r="C13366" s="93"/>
      <c r="D13366" s="93"/>
      <c r="F13366" s="93"/>
      <c r="H13366" s="93"/>
      <c r="J13366" s="93"/>
      <c r="L13366" s="93"/>
      <c r="N13366" s="93"/>
      <c r="P13366" s="93"/>
    </row>
    <row r="13367" spans="2:16">
      <c r="B13367" s="93"/>
      <c r="C13367" s="93"/>
      <c r="D13367" s="93"/>
      <c r="F13367" s="93"/>
      <c r="H13367" s="93"/>
      <c r="J13367" s="93"/>
      <c r="L13367" s="93"/>
      <c r="N13367" s="93"/>
      <c r="P13367" s="93"/>
    </row>
    <row r="13368" spans="2:16">
      <c r="B13368" s="93"/>
      <c r="C13368" s="93"/>
      <c r="D13368" s="93"/>
      <c r="F13368" s="93"/>
      <c r="H13368" s="93"/>
      <c r="J13368" s="93"/>
      <c r="L13368" s="93"/>
      <c r="N13368" s="93"/>
      <c r="P13368" s="93"/>
    </row>
    <row r="13369" spans="2:16">
      <c r="B13369" s="93"/>
      <c r="C13369" s="93"/>
      <c r="D13369" s="93"/>
      <c r="F13369" s="93"/>
      <c r="H13369" s="93"/>
      <c r="J13369" s="93"/>
      <c r="L13369" s="93"/>
      <c r="N13369" s="93"/>
      <c r="P13369" s="93"/>
    </row>
    <row r="13370" spans="2:16">
      <c r="B13370" s="93"/>
      <c r="C13370" s="93"/>
      <c r="D13370" s="93"/>
      <c r="F13370" s="93"/>
      <c r="H13370" s="93"/>
      <c r="J13370" s="93"/>
      <c r="L13370" s="93"/>
      <c r="N13370" s="93"/>
      <c r="P13370" s="93"/>
    </row>
    <row r="13371" spans="2:16">
      <c r="B13371" s="93"/>
      <c r="C13371" s="93"/>
      <c r="D13371" s="93"/>
      <c r="F13371" s="93"/>
      <c r="H13371" s="93"/>
      <c r="J13371" s="93"/>
      <c r="L13371" s="93"/>
      <c r="N13371" s="93"/>
      <c r="P13371" s="93"/>
    </row>
    <row r="13372" spans="2:16">
      <c r="B13372" s="93"/>
      <c r="C13372" s="93"/>
      <c r="D13372" s="93"/>
      <c r="F13372" s="93"/>
      <c r="H13372" s="93"/>
      <c r="J13372" s="93"/>
      <c r="L13372" s="93"/>
      <c r="N13372" s="93"/>
      <c r="P13372" s="93"/>
    </row>
    <row r="13373" spans="2:16">
      <c r="B13373" s="93"/>
      <c r="C13373" s="93"/>
      <c r="D13373" s="93"/>
      <c r="F13373" s="93"/>
      <c r="H13373" s="93"/>
      <c r="J13373" s="93"/>
      <c r="L13373" s="93"/>
      <c r="N13373" s="93"/>
      <c r="P13373" s="93"/>
    </row>
    <row r="13374" spans="2:16">
      <c r="B13374" s="93"/>
      <c r="C13374" s="93"/>
      <c r="D13374" s="93"/>
      <c r="F13374" s="93"/>
      <c r="H13374" s="93"/>
      <c r="J13374" s="93"/>
      <c r="L13374" s="93"/>
      <c r="N13374" s="93"/>
      <c r="P13374" s="93"/>
    </row>
    <row r="13375" spans="2:16">
      <c r="B13375" s="93"/>
      <c r="C13375" s="93"/>
      <c r="D13375" s="93"/>
      <c r="F13375" s="93"/>
      <c r="H13375" s="93"/>
      <c r="J13375" s="93"/>
      <c r="L13375" s="93"/>
      <c r="N13375" s="93"/>
      <c r="P13375" s="93"/>
    </row>
    <row r="13376" spans="2:16">
      <c r="B13376" s="93"/>
      <c r="C13376" s="93"/>
      <c r="D13376" s="93"/>
      <c r="F13376" s="93"/>
      <c r="H13376" s="93"/>
      <c r="J13376" s="93"/>
      <c r="L13376" s="93"/>
      <c r="N13376" s="93"/>
      <c r="P13376" s="93"/>
    </row>
    <row r="13377" spans="2:16">
      <c r="B13377" s="93"/>
      <c r="C13377" s="93"/>
      <c r="D13377" s="93"/>
      <c r="F13377" s="93"/>
      <c r="H13377" s="93"/>
      <c r="J13377" s="93"/>
      <c r="L13377" s="93"/>
      <c r="N13377" s="93"/>
      <c r="P13377" s="93"/>
    </row>
    <row r="13378" spans="2:16">
      <c r="B13378" s="93"/>
      <c r="C13378" s="93"/>
      <c r="D13378" s="93"/>
      <c r="F13378" s="93"/>
      <c r="H13378" s="93"/>
      <c r="J13378" s="93"/>
      <c r="L13378" s="93"/>
      <c r="N13378" s="93"/>
      <c r="P13378" s="93"/>
    </row>
    <row r="13379" spans="2:16">
      <c r="B13379" s="93"/>
      <c r="C13379" s="93"/>
      <c r="D13379" s="93"/>
      <c r="F13379" s="93"/>
      <c r="H13379" s="93"/>
      <c r="J13379" s="93"/>
      <c r="L13379" s="93"/>
      <c r="N13379" s="93"/>
      <c r="P13379" s="93"/>
    </row>
    <row r="13380" spans="2:16">
      <c r="B13380" s="93"/>
      <c r="C13380" s="93"/>
      <c r="D13380" s="93"/>
      <c r="F13380" s="93"/>
      <c r="H13380" s="93"/>
      <c r="J13380" s="93"/>
      <c r="L13380" s="93"/>
      <c r="N13380" s="93"/>
      <c r="P13380" s="93"/>
    </row>
    <row r="13381" spans="2:16">
      <c r="B13381" s="93"/>
      <c r="C13381" s="93"/>
      <c r="D13381" s="93"/>
      <c r="F13381" s="93"/>
      <c r="H13381" s="93"/>
      <c r="J13381" s="93"/>
      <c r="L13381" s="93"/>
      <c r="N13381" s="93"/>
      <c r="P13381" s="93"/>
    </row>
    <row r="13382" spans="2:16">
      <c r="B13382" s="93"/>
      <c r="C13382" s="93"/>
      <c r="D13382" s="93"/>
      <c r="F13382" s="93"/>
      <c r="H13382" s="93"/>
      <c r="J13382" s="93"/>
      <c r="L13382" s="93"/>
      <c r="N13382" s="93"/>
      <c r="P13382" s="93"/>
    </row>
    <row r="13383" spans="2:16">
      <c r="B13383" s="93"/>
      <c r="C13383" s="93"/>
      <c r="D13383" s="93"/>
      <c r="F13383" s="93"/>
      <c r="H13383" s="93"/>
      <c r="J13383" s="93"/>
      <c r="L13383" s="93"/>
      <c r="N13383" s="93"/>
      <c r="P13383" s="93"/>
    </row>
    <row r="13384" spans="2:16">
      <c r="B13384" s="93"/>
      <c r="C13384" s="93"/>
      <c r="D13384" s="93"/>
      <c r="F13384" s="93"/>
      <c r="H13384" s="93"/>
      <c r="J13384" s="93"/>
      <c r="L13384" s="93"/>
      <c r="N13384" s="93"/>
      <c r="P13384" s="93"/>
    </row>
    <row r="13385" spans="2:16">
      <c r="B13385" s="93"/>
      <c r="C13385" s="93"/>
      <c r="D13385" s="93"/>
      <c r="F13385" s="93"/>
      <c r="H13385" s="93"/>
      <c r="J13385" s="93"/>
      <c r="L13385" s="93"/>
      <c r="N13385" s="93"/>
      <c r="P13385" s="93"/>
    </row>
    <row r="13386" spans="2:16">
      <c r="B13386" s="93"/>
      <c r="C13386" s="93"/>
      <c r="D13386" s="93"/>
      <c r="F13386" s="93"/>
      <c r="H13386" s="93"/>
      <c r="J13386" s="93"/>
      <c r="L13386" s="93"/>
      <c r="N13386" s="93"/>
      <c r="P13386" s="93"/>
    </row>
    <row r="13387" spans="2:16">
      <c r="B13387" s="93"/>
      <c r="C13387" s="93"/>
      <c r="D13387" s="93"/>
      <c r="F13387" s="93"/>
      <c r="H13387" s="93"/>
      <c r="J13387" s="93"/>
      <c r="L13387" s="93"/>
      <c r="N13387" s="93"/>
      <c r="P13387" s="93"/>
    </row>
    <row r="13388" spans="2:16">
      <c r="B13388" s="93"/>
      <c r="C13388" s="93"/>
      <c r="D13388" s="93"/>
      <c r="F13388" s="93"/>
      <c r="H13388" s="93"/>
      <c r="J13388" s="93"/>
      <c r="L13388" s="93"/>
      <c r="N13388" s="93"/>
      <c r="P13388" s="93"/>
    </row>
    <row r="13389" spans="2:16">
      <c r="B13389" s="93"/>
      <c r="C13389" s="93"/>
      <c r="D13389" s="93"/>
      <c r="F13389" s="93"/>
      <c r="H13389" s="93"/>
      <c r="J13389" s="93"/>
      <c r="L13389" s="93"/>
      <c r="N13389" s="93"/>
      <c r="P13389" s="93"/>
    </row>
    <row r="13390" spans="2:16">
      <c r="B13390" s="93"/>
      <c r="C13390" s="93"/>
      <c r="D13390" s="93"/>
      <c r="F13390" s="93"/>
      <c r="H13390" s="93"/>
      <c r="J13390" s="93"/>
      <c r="L13390" s="93"/>
      <c r="N13390" s="93"/>
      <c r="P13390" s="93"/>
    </row>
    <row r="13391" spans="2:16">
      <c r="B13391" s="93"/>
      <c r="C13391" s="93"/>
      <c r="D13391" s="93"/>
      <c r="F13391" s="93"/>
      <c r="H13391" s="93"/>
      <c r="J13391" s="93"/>
      <c r="L13391" s="93"/>
      <c r="N13391" s="93"/>
      <c r="P13391" s="93"/>
    </row>
    <row r="13392" spans="2:16">
      <c r="B13392" s="93"/>
      <c r="C13392" s="93"/>
      <c r="D13392" s="93"/>
      <c r="F13392" s="93"/>
      <c r="H13392" s="93"/>
      <c r="J13392" s="93"/>
      <c r="L13392" s="93"/>
      <c r="N13392" s="93"/>
      <c r="P13392" s="93"/>
    </row>
    <row r="13393" spans="2:16">
      <c r="B13393" s="93"/>
      <c r="C13393" s="93"/>
      <c r="D13393" s="93"/>
      <c r="F13393" s="93"/>
      <c r="H13393" s="93"/>
      <c r="J13393" s="93"/>
      <c r="L13393" s="93"/>
      <c r="N13393" s="93"/>
      <c r="P13393" s="93"/>
    </row>
    <row r="13394" spans="2:16">
      <c r="B13394" s="93"/>
      <c r="C13394" s="93"/>
      <c r="D13394" s="93"/>
      <c r="F13394" s="93"/>
      <c r="H13394" s="93"/>
      <c r="J13394" s="93"/>
      <c r="L13394" s="93"/>
      <c r="N13394" s="93"/>
      <c r="P13394" s="93"/>
    </row>
    <row r="13395" spans="2:16">
      <c r="B13395" s="93"/>
      <c r="C13395" s="93"/>
      <c r="D13395" s="93"/>
      <c r="F13395" s="93"/>
      <c r="H13395" s="93"/>
      <c r="J13395" s="93"/>
      <c r="L13395" s="93"/>
      <c r="N13395" s="93"/>
      <c r="P13395" s="93"/>
    </row>
    <row r="13396" spans="2:16">
      <c r="B13396" s="93"/>
      <c r="C13396" s="93"/>
      <c r="D13396" s="93"/>
      <c r="F13396" s="93"/>
      <c r="H13396" s="93"/>
      <c r="J13396" s="93"/>
      <c r="L13396" s="93"/>
      <c r="N13396" s="93"/>
      <c r="P13396" s="93"/>
    </row>
    <row r="13397" spans="2:16">
      <c r="B13397" s="93"/>
      <c r="C13397" s="93"/>
      <c r="D13397" s="93"/>
      <c r="F13397" s="93"/>
      <c r="H13397" s="93"/>
      <c r="J13397" s="93"/>
      <c r="L13397" s="93"/>
      <c r="N13397" s="93"/>
      <c r="P13397" s="93"/>
    </row>
    <row r="13398" spans="2:16">
      <c r="B13398" s="93"/>
      <c r="C13398" s="93"/>
      <c r="D13398" s="93"/>
      <c r="F13398" s="93"/>
      <c r="H13398" s="93"/>
      <c r="J13398" s="93"/>
      <c r="L13398" s="93"/>
      <c r="N13398" s="93"/>
      <c r="P13398" s="93"/>
    </row>
    <row r="13399" spans="2:16">
      <c r="B13399" s="93"/>
      <c r="C13399" s="93"/>
      <c r="D13399" s="93"/>
      <c r="F13399" s="93"/>
      <c r="H13399" s="93"/>
      <c r="J13399" s="93"/>
      <c r="L13399" s="93"/>
      <c r="N13399" s="93"/>
      <c r="P13399" s="93"/>
    </row>
    <row r="13400" spans="2:16">
      <c r="B13400" s="93"/>
      <c r="C13400" s="93"/>
      <c r="D13400" s="93"/>
      <c r="F13400" s="93"/>
      <c r="H13400" s="93"/>
      <c r="J13400" s="93"/>
      <c r="L13400" s="93"/>
      <c r="N13400" s="93"/>
      <c r="P13400" s="93"/>
    </row>
    <row r="13401" spans="2:16">
      <c r="B13401" s="93"/>
      <c r="C13401" s="93"/>
      <c r="D13401" s="93"/>
      <c r="F13401" s="93"/>
      <c r="H13401" s="93"/>
      <c r="J13401" s="93"/>
      <c r="L13401" s="93"/>
      <c r="N13401" s="93"/>
      <c r="P13401" s="93"/>
    </row>
    <row r="13402" spans="2:16">
      <c r="B13402" s="93"/>
      <c r="C13402" s="93"/>
      <c r="D13402" s="93"/>
      <c r="F13402" s="93"/>
      <c r="H13402" s="93"/>
      <c r="J13402" s="93"/>
      <c r="L13402" s="93"/>
      <c r="N13402" s="93"/>
      <c r="P13402" s="93"/>
    </row>
    <row r="13403" spans="2:16">
      <c r="B13403" s="93"/>
      <c r="C13403" s="93"/>
      <c r="D13403" s="93"/>
      <c r="F13403" s="93"/>
      <c r="H13403" s="93"/>
      <c r="J13403" s="93"/>
      <c r="L13403" s="93"/>
      <c r="N13403" s="93"/>
      <c r="P13403" s="93"/>
    </row>
    <row r="13404" spans="2:16">
      <c r="B13404" s="93"/>
      <c r="C13404" s="93"/>
      <c r="D13404" s="93"/>
      <c r="F13404" s="93"/>
      <c r="H13404" s="93"/>
      <c r="J13404" s="93"/>
      <c r="L13404" s="93"/>
      <c r="N13404" s="93"/>
      <c r="P13404" s="93"/>
    </row>
    <row r="13405" spans="2:16">
      <c r="B13405" s="93"/>
      <c r="C13405" s="93"/>
      <c r="D13405" s="93"/>
      <c r="F13405" s="93"/>
      <c r="H13405" s="93"/>
      <c r="J13405" s="93"/>
      <c r="L13405" s="93"/>
      <c r="N13405" s="93"/>
      <c r="P13405" s="93"/>
    </row>
    <row r="13406" spans="2:16">
      <c r="B13406" s="93"/>
      <c r="C13406" s="93"/>
      <c r="D13406" s="93"/>
      <c r="F13406" s="93"/>
      <c r="H13406" s="93"/>
      <c r="J13406" s="93"/>
      <c r="L13406" s="93"/>
      <c r="N13406" s="93"/>
      <c r="P13406" s="93"/>
    </row>
    <row r="13407" spans="2:16">
      <c r="B13407" s="93"/>
      <c r="C13407" s="93"/>
      <c r="D13407" s="93"/>
      <c r="F13407" s="93"/>
      <c r="H13407" s="93"/>
      <c r="J13407" s="93"/>
      <c r="L13407" s="93"/>
      <c r="N13407" s="93"/>
      <c r="P13407" s="93"/>
    </row>
    <row r="13408" spans="2:16">
      <c r="B13408" s="93"/>
      <c r="C13408" s="93"/>
      <c r="D13408" s="93"/>
      <c r="F13408" s="93"/>
      <c r="H13408" s="93"/>
      <c r="J13408" s="93"/>
      <c r="L13408" s="93"/>
      <c r="N13408" s="93"/>
      <c r="P13408" s="93"/>
    </row>
    <row r="13409" spans="2:16">
      <c r="B13409" s="93"/>
      <c r="C13409" s="93"/>
      <c r="D13409" s="93"/>
      <c r="F13409" s="93"/>
      <c r="H13409" s="93"/>
      <c r="J13409" s="93"/>
      <c r="L13409" s="93"/>
      <c r="N13409" s="93"/>
      <c r="P13409" s="93"/>
    </row>
    <row r="13410" spans="2:16">
      <c r="B13410" s="93"/>
      <c r="C13410" s="93"/>
      <c r="D13410" s="93"/>
      <c r="F13410" s="93"/>
      <c r="H13410" s="93"/>
      <c r="J13410" s="93"/>
      <c r="L13410" s="93"/>
      <c r="N13410" s="93"/>
      <c r="P13410" s="93"/>
    </row>
    <row r="13411" spans="2:16">
      <c r="B13411" s="93"/>
      <c r="C13411" s="93"/>
      <c r="D13411" s="93"/>
      <c r="F13411" s="93"/>
      <c r="H13411" s="93"/>
      <c r="J13411" s="93"/>
      <c r="L13411" s="93"/>
      <c r="N13411" s="93"/>
      <c r="P13411" s="93"/>
    </row>
    <row r="13412" spans="2:16">
      <c r="B13412" s="93"/>
      <c r="C13412" s="93"/>
      <c r="D13412" s="93"/>
      <c r="F13412" s="93"/>
      <c r="H13412" s="93"/>
      <c r="J13412" s="93"/>
      <c r="L13412" s="93"/>
      <c r="N13412" s="93"/>
      <c r="P13412" s="93"/>
    </row>
    <row r="13413" spans="2:16">
      <c r="B13413" s="93"/>
      <c r="C13413" s="93"/>
      <c r="D13413" s="93"/>
      <c r="F13413" s="93"/>
      <c r="H13413" s="93"/>
      <c r="J13413" s="93"/>
      <c r="L13413" s="93"/>
      <c r="N13413" s="93"/>
      <c r="P13413" s="93"/>
    </row>
    <row r="13414" spans="2:16">
      <c r="B13414" s="93"/>
      <c r="C13414" s="93"/>
      <c r="D13414" s="93"/>
      <c r="F13414" s="93"/>
      <c r="H13414" s="93"/>
      <c r="J13414" s="93"/>
      <c r="L13414" s="93"/>
      <c r="N13414" s="93"/>
      <c r="P13414" s="93"/>
    </row>
    <row r="13415" spans="2:16">
      <c r="B13415" s="93"/>
      <c r="C13415" s="93"/>
      <c r="D13415" s="93"/>
      <c r="F13415" s="93"/>
      <c r="H13415" s="93"/>
      <c r="J13415" s="93"/>
      <c r="L13415" s="93"/>
      <c r="N13415" s="93"/>
      <c r="P13415" s="93"/>
    </row>
    <row r="13416" spans="2:16">
      <c r="B13416" s="93"/>
      <c r="C13416" s="93"/>
      <c r="D13416" s="93"/>
      <c r="F13416" s="93"/>
      <c r="H13416" s="93"/>
      <c r="J13416" s="93"/>
      <c r="L13416" s="93"/>
      <c r="N13416" s="93"/>
      <c r="P13416" s="93"/>
    </row>
    <row r="13417" spans="2:16">
      <c r="B13417" s="93"/>
      <c r="C13417" s="93"/>
      <c r="D13417" s="93"/>
      <c r="F13417" s="93"/>
      <c r="H13417" s="93"/>
      <c r="J13417" s="93"/>
      <c r="L13417" s="93"/>
      <c r="N13417" s="93"/>
      <c r="P13417" s="93"/>
    </row>
    <row r="13418" spans="2:16">
      <c r="B13418" s="93"/>
      <c r="C13418" s="93"/>
      <c r="D13418" s="93"/>
      <c r="F13418" s="93"/>
      <c r="H13418" s="93"/>
      <c r="J13418" s="93"/>
      <c r="L13418" s="93"/>
      <c r="N13418" s="93"/>
      <c r="P13418" s="93"/>
    </row>
    <row r="13419" spans="2:16">
      <c r="B13419" s="93"/>
      <c r="C13419" s="93"/>
      <c r="D13419" s="93"/>
      <c r="F13419" s="93"/>
      <c r="H13419" s="93"/>
      <c r="J13419" s="93"/>
      <c r="L13419" s="93"/>
      <c r="N13419" s="93"/>
      <c r="P13419" s="93"/>
    </row>
    <row r="13420" spans="2:16">
      <c r="B13420" s="93"/>
      <c r="C13420" s="93"/>
      <c r="D13420" s="93"/>
      <c r="F13420" s="93"/>
      <c r="H13420" s="93"/>
      <c r="J13420" s="93"/>
      <c r="L13420" s="93"/>
      <c r="N13420" s="93"/>
      <c r="P13420" s="93"/>
    </row>
    <row r="13421" spans="2:16">
      <c r="B13421" s="93"/>
      <c r="C13421" s="93"/>
      <c r="D13421" s="93"/>
      <c r="F13421" s="93"/>
      <c r="H13421" s="93"/>
      <c r="J13421" s="93"/>
      <c r="L13421" s="93"/>
      <c r="N13421" s="93"/>
      <c r="P13421" s="93"/>
    </row>
    <row r="13422" spans="2:16">
      <c r="B13422" s="93"/>
      <c r="C13422" s="93"/>
      <c r="D13422" s="93"/>
      <c r="F13422" s="93"/>
      <c r="H13422" s="93"/>
      <c r="J13422" s="93"/>
      <c r="L13422" s="93"/>
      <c r="N13422" s="93"/>
      <c r="P13422" s="93"/>
    </row>
    <row r="13423" spans="2:16">
      <c r="B13423" s="93"/>
      <c r="C13423" s="93"/>
      <c r="D13423" s="93"/>
      <c r="F13423" s="93"/>
      <c r="H13423" s="93"/>
      <c r="J13423" s="93"/>
      <c r="L13423" s="93"/>
      <c r="N13423" s="93"/>
      <c r="P13423" s="93"/>
    </row>
    <row r="13424" spans="2:16">
      <c r="B13424" s="93"/>
      <c r="C13424" s="93"/>
      <c r="D13424" s="93"/>
      <c r="F13424" s="93"/>
      <c r="H13424" s="93"/>
      <c r="J13424" s="93"/>
      <c r="L13424" s="93"/>
      <c r="N13424" s="93"/>
      <c r="P13424" s="93"/>
    </row>
    <row r="13425" spans="2:16">
      <c r="B13425" s="93"/>
      <c r="C13425" s="93"/>
      <c r="D13425" s="93"/>
      <c r="F13425" s="93"/>
      <c r="H13425" s="93"/>
      <c r="J13425" s="93"/>
      <c r="L13425" s="93"/>
      <c r="N13425" s="93"/>
      <c r="P13425" s="93"/>
    </row>
    <row r="13426" spans="2:16">
      <c r="B13426" s="93"/>
      <c r="C13426" s="93"/>
      <c r="D13426" s="93"/>
      <c r="F13426" s="93"/>
      <c r="H13426" s="93"/>
      <c r="J13426" s="93"/>
      <c r="L13426" s="93"/>
      <c r="N13426" s="93"/>
      <c r="P13426" s="93"/>
    </row>
    <row r="13427" spans="2:16">
      <c r="B13427" s="93"/>
      <c r="C13427" s="93"/>
      <c r="D13427" s="93"/>
      <c r="F13427" s="93"/>
      <c r="H13427" s="93"/>
      <c r="J13427" s="93"/>
      <c r="L13427" s="93"/>
      <c r="N13427" s="93"/>
      <c r="P13427" s="93"/>
    </row>
    <row r="13428" spans="2:16">
      <c r="B13428" s="93"/>
      <c r="C13428" s="93"/>
      <c r="D13428" s="93"/>
      <c r="F13428" s="93"/>
      <c r="H13428" s="93"/>
      <c r="J13428" s="93"/>
      <c r="L13428" s="93"/>
      <c r="N13428" s="93"/>
      <c r="P13428" s="93"/>
    </row>
    <row r="13429" spans="2:16">
      <c r="B13429" s="93"/>
      <c r="C13429" s="93"/>
      <c r="D13429" s="93"/>
      <c r="F13429" s="93"/>
      <c r="H13429" s="93"/>
      <c r="J13429" s="93"/>
      <c r="L13429" s="93"/>
      <c r="N13429" s="93"/>
      <c r="P13429" s="93"/>
    </row>
    <row r="13430" spans="2:16">
      <c r="B13430" s="93"/>
      <c r="C13430" s="93"/>
      <c r="D13430" s="93"/>
      <c r="F13430" s="93"/>
      <c r="H13430" s="93"/>
      <c r="J13430" s="93"/>
      <c r="L13430" s="93"/>
      <c r="N13430" s="93"/>
      <c r="P13430" s="93"/>
    </row>
    <row r="13431" spans="2:16">
      <c r="B13431" s="93"/>
      <c r="C13431" s="93"/>
      <c r="D13431" s="93"/>
      <c r="F13431" s="93"/>
      <c r="H13431" s="93"/>
      <c r="J13431" s="93"/>
      <c r="L13431" s="93"/>
      <c r="N13431" s="93"/>
      <c r="P13431" s="93"/>
    </row>
    <row r="13432" spans="2:16">
      <c r="B13432" s="93"/>
      <c r="C13432" s="93"/>
      <c r="D13432" s="93"/>
      <c r="F13432" s="93"/>
      <c r="H13432" s="93"/>
      <c r="J13432" s="93"/>
      <c r="L13432" s="93"/>
      <c r="N13432" s="93"/>
      <c r="P13432" s="93"/>
    </row>
    <row r="13433" spans="2:16">
      <c r="B13433" s="93"/>
      <c r="C13433" s="93"/>
      <c r="D13433" s="93"/>
      <c r="F13433" s="93"/>
      <c r="H13433" s="93"/>
      <c r="J13433" s="93"/>
      <c r="L13433" s="93"/>
      <c r="N13433" s="93"/>
      <c r="P13433" s="93"/>
    </row>
    <row r="13434" spans="2:16">
      <c r="B13434" s="93"/>
      <c r="C13434" s="93"/>
      <c r="D13434" s="93"/>
      <c r="F13434" s="93"/>
      <c r="H13434" s="93"/>
      <c r="J13434" s="93"/>
      <c r="L13434" s="93"/>
      <c r="N13434" s="93"/>
      <c r="P13434" s="93"/>
    </row>
    <row r="13435" spans="2:16">
      <c r="B13435" s="93"/>
      <c r="C13435" s="93"/>
      <c r="D13435" s="93"/>
      <c r="F13435" s="93"/>
      <c r="H13435" s="93"/>
      <c r="J13435" s="93"/>
      <c r="L13435" s="93"/>
      <c r="N13435" s="93"/>
      <c r="P13435" s="93"/>
    </row>
    <row r="13436" spans="2:16">
      <c r="B13436" s="93"/>
      <c r="C13436" s="93"/>
      <c r="D13436" s="93"/>
      <c r="F13436" s="93"/>
      <c r="H13436" s="93"/>
      <c r="J13436" s="93"/>
      <c r="L13436" s="93"/>
      <c r="N13436" s="93"/>
      <c r="P13436" s="93"/>
    </row>
    <row r="13437" spans="2:16">
      <c r="B13437" s="93"/>
      <c r="C13437" s="93"/>
      <c r="D13437" s="93"/>
      <c r="F13437" s="93"/>
      <c r="H13437" s="93"/>
      <c r="J13437" s="93"/>
      <c r="L13437" s="93"/>
      <c r="N13437" s="93"/>
      <c r="P13437" s="93"/>
    </row>
    <row r="13438" spans="2:16">
      <c r="B13438" s="93"/>
      <c r="C13438" s="93"/>
      <c r="D13438" s="93"/>
      <c r="F13438" s="93"/>
      <c r="H13438" s="93"/>
      <c r="J13438" s="93"/>
      <c r="L13438" s="93"/>
      <c r="N13438" s="93"/>
      <c r="P13438" s="93"/>
    </row>
    <row r="13439" spans="2:16">
      <c r="B13439" s="93"/>
      <c r="C13439" s="93"/>
      <c r="D13439" s="93"/>
      <c r="F13439" s="93"/>
      <c r="H13439" s="93"/>
      <c r="J13439" s="93"/>
      <c r="L13439" s="93"/>
      <c r="N13439" s="93"/>
      <c r="P13439" s="93"/>
    </row>
    <row r="13440" spans="2:16">
      <c r="B13440" s="93"/>
      <c r="C13440" s="93"/>
      <c r="D13440" s="93"/>
      <c r="F13440" s="93"/>
      <c r="H13440" s="93"/>
      <c r="J13440" s="93"/>
      <c r="L13440" s="93"/>
      <c r="N13440" s="93"/>
      <c r="P13440" s="93"/>
    </row>
    <row r="13441" spans="2:16">
      <c r="B13441" s="93"/>
      <c r="C13441" s="93"/>
      <c r="D13441" s="93"/>
      <c r="F13441" s="93"/>
      <c r="H13441" s="93"/>
      <c r="J13441" s="93"/>
      <c r="L13441" s="93"/>
      <c r="N13441" s="93"/>
      <c r="P13441" s="93"/>
    </row>
    <row r="13442" spans="2:16">
      <c r="B13442" s="93"/>
      <c r="C13442" s="93"/>
      <c r="D13442" s="93"/>
      <c r="F13442" s="93"/>
      <c r="H13442" s="93"/>
      <c r="J13442" s="93"/>
      <c r="L13442" s="93"/>
      <c r="N13442" s="93"/>
      <c r="P13442" s="93"/>
    </row>
    <row r="13443" spans="2:16">
      <c r="B13443" s="93"/>
      <c r="C13443" s="93"/>
      <c r="D13443" s="93"/>
      <c r="F13443" s="93"/>
      <c r="H13443" s="93"/>
      <c r="J13443" s="93"/>
      <c r="L13443" s="93"/>
      <c r="N13443" s="93"/>
      <c r="P13443" s="93"/>
    </row>
    <row r="13444" spans="2:16">
      <c r="B13444" s="93"/>
      <c r="C13444" s="93"/>
      <c r="D13444" s="93"/>
      <c r="F13444" s="93"/>
      <c r="H13444" s="93"/>
      <c r="J13444" s="93"/>
      <c r="L13444" s="93"/>
      <c r="N13444" s="93"/>
      <c r="P13444" s="93"/>
    </row>
    <row r="13445" spans="2:16">
      <c r="B13445" s="93"/>
      <c r="C13445" s="93"/>
      <c r="D13445" s="93"/>
      <c r="F13445" s="93"/>
      <c r="H13445" s="93"/>
      <c r="J13445" s="93"/>
      <c r="L13445" s="93"/>
      <c r="N13445" s="93"/>
      <c r="P13445" s="93"/>
    </row>
    <row r="13446" spans="2:16">
      <c r="B13446" s="93"/>
      <c r="C13446" s="93"/>
      <c r="D13446" s="93"/>
      <c r="F13446" s="93"/>
      <c r="H13446" s="93"/>
      <c r="J13446" s="93"/>
      <c r="L13446" s="93"/>
      <c r="N13446" s="93"/>
      <c r="P13446" s="93"/>
    </row>
    <row r="13447" spans="2:16">
      <c r="B13447" s="93"/>
      <c r="C13447" s="93"/>
      <c r="D13447" s="93"/>
      <c r="F13447" s="93"/>
      <c r="H13447" s="93"/>
      <c r="J13447" s="93"/>
      <c r="L13447" s="93"/>
      <c r="N13447" s="93"/>
      <c r="P13447" s="93"/>
    </row>
    <row r="13448" spans="2:16">
      <c r="B13448" s="93"/>
      <c r="C13448" s="93"/>
      <c r="D13448" s="93"/>
      <c r="F13448" s="93"/>
      <c r="H13448" s="93"/>
      <c r="J13448" s="93"/>
      <c r="L13448" s="93"/>
      <c r="N13448" s="93"/>
      <c r="P13448" s="93"/>
    </row>
    <row r="13449" spans="2:16">
      <c r="B13449" s="93"/>
      <c r="C13449" s="93"/>
      <c r="D13449" s="93"/>
      <c r="F13449" s="93"/>
      <c r="H13449" s="93"/>
      <c r="J13449" s="93"/>
      <c r="L13449" s="93"/>
      <c r="N13449" s="93"/>
      <c r="P13449" s="93"/>
    </row>
    <row r="13450" spans="2:16">
      <c r="B13450" s="93"/>
      <c r="C13450" s="93"/>
      <c r="D13450" s="93"/>
      <c r="F13450" s="93"/>
      <c r="H13450" s="93"/>
      <c r="J13450" s="93"/>
      <c r="L13450" s="93"/>
      <c r="N13450" s="93"/>
      <c r="P13450" s="93"/>
    </row>
    <row r="13451" spans="2:16">
      <c r="B13451" s="93"/>
      <c r="C13451" s="93"/>
      <c r="D13451" s="93"/>
      <c r="F13451" s="93"/>
      <c r="H13451" s="93"/>
      <c r="J13451" s="93"/>
      <c r="L13451" s="93"/>
      <c r="N13451" s="93"/>
      <c r="P13451" s="93"/>
    </row>
    <row r="13452" spans="2:16">
      <c r="B13452" s="93"/>
      <c r="C13452" s="93"/>
      <c r="D13452" s="93"/>
      <c r="F13452" s="93"/>
      <c r="H13452" s="93"/>
      <c r="J13452" s="93"/>
      <c r="L13452" s="93"/>
      <c r="N13452" s="93"/>
      <c r="P13452" s="93"/>
    </row>
    <row r="13453" spans="2:16">
      <c r="B13453" s="93"/>
      <c r="C13453" s="93"/>
      <c r="D13453" s="93"/>
      <c r="F13453" s="93"/>
      <c r="H13453" s="93"/>
      <c r="J13453" s="93"/>
      <c r="L13453" s="93"/>
      <c r="N13453" s="93"/>
      <c r="P13453" s="93"/>
    </row>
    <row r="13454" spans="2:16">
      <c r="B13454" s="93"/>
      <c r="C13454" s="93"/>
      <c r="D13454" s="93"/>
      <c r="F13454" s="93"/>
      <c r="H13454" s="93"/>
      <c r="J13454" s="93"/>
      <c r="L13454" s="93"/>
      <c r="N13454" s="93"/>
      <c r="P13454" s="93"/>
    </row>
    <row r="13455" spans="2:16">
      <c r="B13455" s="93"/>
      <c r="C13455" s="93"/>
      <c r="D13455" s="93"/>
      <c r="F13455" s="93"/>
      <c r="H13455" s="93"/>
      <c r="J13455" s="93"/>
      <c r="L13455" s="93"/>
      <c r="N13455" s="93"/>
      <c r="P13455" s="93"/>
    </row>
    <row r="13456" spans="2:16">
      <c r="B13456" s="93"/>
      <c r="C13456" s="93"/>
      <c r="D13456" s="93"/>
      <c r="F13456" s="93"/>
      <c r="H13456" s="93"/>
      <c r="J13456" s="93"/>
      <c r="L13456" s="93"/>
      <c r="N13456" s="93"/>
      <c r="P13456" s="93"/>
    </row>
    <row r="13457" spans="2:16">
      <c r="B13457" s="93"/>
      <c r="C13457" s="93"/>
      <c r="D13457" s="93"/>
      <c r="F13457" s="93"/>
      <c r="H13457" s="93"/>
      <c r="J13457" s="93"/>
      <c r="L13457" s="93"/>
      <c r="N13457" s="93"/>
      <c r="P13457" s="93"/>
    </row>
    <row r="13458" spans="2:16">
      <c r="B13458" s="93"/>
      <c r="C13458" s="93"/>
      <c r="D13458" s="93"/>
      <c r="F13458" s="93"/>
      <c r="H13458" s="93"/>
      <c r="J13458" s="93"/>
      <c r="L13458" s="93"/>
      <c r="N13458" s="93"/>
      <c r="P13458" s="93"/>
    </row>
    <row r="13459" spans="2:16">
      <c r="B13459" s="93"/>
      <c r="C13459" s="93"/>
      <c r="D13459" s="93"/>
      <c r="F13459" s="93"/>
      <c r="H13459" s="93"/>
      <c r="J13459" s="93"/>
      <c r="L13459" s="93"/>
      <c r="N13459" s="93"/>
      <c r="P13459" s="93"/>
    </row>
    <row r="13460" spans="2:16">
      <c r="B13460" s="93"/>
      <c r="C13460" s="93"/>
      <c r="D13460" s="93"/>
      <c r="F13460" s="93"/>
      <c r="H13460" s="93"/>
      <c r="J13460" s="93"/>
      <c r="L13460" s="93"/>
      <c r="N13460" s="93"/>
      <c r="P13460" s="93"/>
    </row>
    <row r="13461" spans="2:16">
      <c r="B13461" s="93"/>
      <c r="C13461" s="93"/>
      <c r="D13461" s="93"/>
      <c r="F13461" s="93"/>
      <c r="H13461" s="93"/>
      <c r="J13461" s="93"/>
      <c r="L13461" s="93"/>
      <c r="N13461" s="93"/>
      <c r="P13461" s="93"/>
    </row>
    <row r="13462" spans="2:16">
      <c r="B13462" s="93"/>
      <c r="C13462" s="93"/>
      <c r="D13462" s="93"/>
      <c r="F13462" s="93"/>
      <c r="H13462" s="93"/>
      <c r="J13462" s="93"/>
      <c r="L13462" s="93"/>
      <c r="N13462" s="93"/>
      <c r="P13462" s="93"/>
    </row>
    <row r="13463" spans="2:16">
      <c r="B13463" s="93"/>
      <c r="C13463" s="93"/>
      <c r="D13463" s="93"/>
      <c r="F13463" s="93"/>
      <c r="H13463" s="93"/>
      <c r="J13463" s="93"/>
      <c r="L13463" s="93"/>
      <c r="N13463" s="93"/>
      <c r="P13463" s="93"/>
    </row>
    <row r="13464" spans="2:16">
      <c r="B13464" s="93"/>
      <c r="C13464" s="93"/>
      <c r="D13464" s="93"/>
      <c r="F13464" s="93"/>
      <c r="H13464" s="93"/>
      <c r="J13464" s="93"/>
      <c r="L13464" s="93"/>
      <c r="N13464" s="93"/>
      <c r="P13464" s="93"/>
    </row>
    <row r="13465" spans="2:16">
      <c r="B13465" s="93"/>
      <c r="C13465" s="93"/>
      <c r="D13465" s="93"/>
      <c r="F13465" s="93"/>
      <c r="H13465" s="93"/>
      <c r="J13465" s="93"/>
      <c r="L13465" s="93"/>
      <c r="N13465" s="93"/>
      <c r="P13465" s="93"/>
    </row>
    <row r="13466" spans="2:16">
      <c r="B13466" s="93"/>
      <c r="C13466" s="93"/>
      <c r="D13466" s="93"/>
      <c r="F13466" s="93"/>
      <c r="H13466" s="93"/>
      <c r="J13466" s="93"/>
      <c r="L13466" s="93"/>
      <c r="N13466" s="93"/>
      <c r="P13466" s="93"/>
    </row>
    <row r="13467" spans="2:16">
      <c r="B13467" s="93"/>
      <c r="C13467" s="93"/>
      <c r="D13467" s="93"/>
      <c r="F13467" s="93"/>
      <c r="H13467" s="93"/>
      <c r="J13467" s="93"/>
      <c r="L13467" s="93"/>
      <c r="N13467" s="93"/>
      <c r="P13467" s="93"/>
    </row>
    <row r="13468" spans="2:16">
      <c r="B13468" s="93"/>
      <c r="C13468" s="93"/>
      <c r="D13468" s="93"/>
      <c r="F13468" s="93"/>
      <c r="H13468" s="93"/>
      <c r="J13468" s="93"/>
      <c r="L13468" s="93"/>
      <c r="N13468" s="93"/>
      <c r="P13468" s="93"/>
    </row>
    <row r="13469" spans="2:16">
      <c r="B13469" s="93"/>
      <c r="C13469" s="93"/>
      <c r="D13469" s="93"/>
      <c r="F13469" s="93"/>
      <c r="H13469" s="93"/>
      <c r="J13469" s="93"/>
      <c r="L13469" s="93"/>
      <c r="N13469" s="93"/>
      <c r="P13469" s="93"/>
    </row>
    <row r="13470" spans="2:16">
      <c r="B13470" s="93"/>
      <c r="C13470" s="93"/>
      <c r="D13470" s="93"/>
      <c r="F13470" s="93"/>
      <c r="H13470" s="93"/>
      <c r="J13470" s="93"/>
      <c r="L13470" s="93"/>
      <c r="N13470" s="93"/>
      <c r="P13470" s="93"/>
    </row>
    <row r="13471" spans="2:16">
      <c r="B13471" s="93"/>
      <c r="C13471" s="93"/>
      <c r="D13471" s="93"/>
      <c r="F13471" s="93"/>
      <c r="H13471" s="93"/>
      <c r="J13471" s="93"/>
      <c r="L13471" s="93"/>
      <c r="N13471" s="93"/>
      <c r="P13471" s="93"/>
    </row>
    <row r="13472" spans="2:16">
      <c r="B13472" s="93"/>
      <c r="C13472" s="93"/>
      <c r="D13472" s="93"/>
      <c r="F13472" s="93"/>
      <c r="H13472" s="93"/>
      <c r="J13472" s="93"/>
      <c r="L13472" s="93"/>
      <c r="N13472" s="93"/>
      <c r="P13472" s="93"/>
    </row>
    <row r="13473" spans="2:16">
      <c r="B13473" s="93"/>
      <c r="C13473" s="93"/>
      <c r="D13473" s="93"/>
      <c r="F13473" s="93"/>
      <c r="H13473" s="93"/>
      <c r="J13473" s="93"/>
      <c r="L13473" s="93"/>
      <c r="N13473" s="93"/>
      <c r="P13473" s="93"/>
    </row>
    <row r="13474" spans="2:16">
      <c r="B13474" s="93"/>
      <c r="C13474" s="93"/>
      <c r="D13474" s="93"/>
      <c r="F13474" s="93"/>
      <c r="H13474" s="93"/>
      <c r="J13474" s="93"/>
      <c r="L13474" s="93"/>
      <c r="N13474" s="93"/>
      <c r="P13474" s="93"/>
    </row>
    <row r="13475" spans="2:16">
      <c r="B13475" s="93"/>
      <c r="C13475" s="93"/>
      <c r="D13475" s="93"/>
      <c r="F13475" s="93"/>
      <c r="H13475" s="93"/>
      <c r="J13475" s="93"/>
      <c r="L13475" s="93"/>
      <c r="N13475" s="93"/>
      <c r="P13475" s="93"/>
    </row>
    <row r="13476" spans="2:16">
      <c r="B13476" s="93"/>
      <c r="C13476" s="93"/>
      <c r="D13476" s="93"/>
      <c r="F13476" s="93"/>
      <c r="H13476" s="93"/>
      <c r="J13476" s="93"/>
      <c r="L13476" s="93"/>
      <c r="N13476" s="93"/>
      <c r="P13476" s="93"/>
    </row>
    <row r="13477" spans="2:16">
      <c r="B13477" s="93"/>
      <c r="C13477" s="93"/>
      <c r="D13477" s="93"/>
      <c r="F13477" s="93"/>
      <c r="H13477" s="93"/>
      <c r="J13477" s="93"/>
      <c r="L13477" s="93"/>
      <c r="N13477" s="93"/>
      <c r="P13477" s="93"/>
    </row>
    <row r="13478" spans="2:16">
      <c r="B13478" s="93"/>
      <c r="C13478" s="93"/>
      <c r="D13478" s="93"/>
      <c r="F13478" s="93"/>
      <c r="H13478" s="93"/>
      <c r="J13478" s="93"/>
      <c r="L13478" s="93"/>
      <c r="N13478" s="93"/>
      <c r="P13478" s="93"/>
    </row>
    <row r="13479" spans="2:16">
      <c r="B13479" s="93"/>
      <c r="C13479" s="93"/>
      <c r="D13479" s="93"/>
      <c r="F13479" s="93"/>
      <c r="H13479" s="93"/>
      <c r="J13479" s="93"/>
      <c r="L13479" s="93"/>
      <c r="N13479" s="93"/>
      <c r="P13479" s="93"/>
    </row>
    <row r="13480" spans="2:16">
      <c r="B13480" s="93"/>
      <c r="C13480" s="93"/>
      <c r="D13480" s="93"/>
      <c r="F13480" s="93"/>
      <c r="H13480" s="93"/>
      <c r="J13480" s="93"/>
      <c r="L13480" s="93"/>
      <c r="N13480" s="93"/>
      <c r="P13480" s="93"/>
    </row>
    <row r="13481" spans="2:16">
      <c r="B13481" s="93"/>
      <c r="C13481" s="93"/>
      <c r="D13481" s="93"/>
      <c r="F13481" s="93"/>
      <c r="H13481" s="93"/>
      <c r="J13481" s="93"/>
      <c r="L13481" s="93"/>
      <c r="N13481" s="93"/>
      <c r="P13481" s="93"/>
    </row>
    <row r="13482" spans="2:16">
      <c r="B13482" s="93"/>
      <c r="C13482" s="93"/>
      <c r="D13482" s="93"/>
      <c r="F13482" s="93"/>
      <c r="H13482" s="93"/>
      <c r="J13482" s="93"/>
      <c r="L13482" s="93"/>
      <c r="N13482" s="93"/>
      <c r="P13482" s="93"/>
    </row>
    <row r="13483" spans="2:16">
      <c r="B13483" s="93"/>
      <c r="C13483" s="93"/>
      <c r="D13483" s="93"/>
      <c r="F13483" s="93"/>
      <c r="H13483" s="93"/>
      <c r="J13483" s="93"/>
      <c r="L13483" s="93"/>
      <c r="N13483" s="93"/>
      <c r="P13483" s="93"/>
    </row>
    <row r="13484" spans="2:16">
      <c r="B13484" s="93"/>
      <c r="C13484" s="93"/>
      <c r="D13484" s="93"/>
      <c r="F13484" s="93"/>
      <c r="H13484" s="93"/>
      <c r="J13484" s="93"/>
      <c r="L13484" s="93"/>
      <c r="N13484" s="93"/>
      <c r="P13484" s="93"/>
    </row>
    <row r="13485" spans="2:16">
      <c r="B13485" s="93"/>
      <c r="C13485" s="93"/>
      <c r="D13485" s="93"/>
      <c r="F13485" s="93"/>
      <c r="H13485" s="93"/>
      <c r="J13485" s="93"/>
      <c r="L13485" s="93"/>
      <c r="N13485" s="93"/>
      <c r="P13485" s="93"/>
    </row>
    <row r="13486" spans="2:16">
      <c r="B13486" s="93"/>
      <c r="C13486" s="93"/>
      <c r="D13486" s="93"/>
      <c r="F13486" s="93"/>
      <c r="H13486" s="93"/>
      <c r="J13486" s="93"/>
      <c r="L13486" s="93"/>
      <c r="N13486" s="93"/>
      <c r="P13486" s="93"/>
    </row>
    <row r="13487" spans="2:16">
      <c r="B13487" s="93"/>
      <c r="C13487" s="93"/>
      <c r="D13487" s="93"/>
      <c r="F13487" s="93"/>
      <c r="H13487" s="93"/>
      <c r="J13487" s="93"/>
      <c r="L13487" s="93"/>
      <c r="N13487" s="93"/>
      <c r="P13487" s="93"/>
    </row>
    <row r="13488" spans="2:16">
      <c r="B13488" s="93"/>
      <c r="C13488" s="93"/>
      <c r="D13488" s="93"/>
      <c r="F13488" s="93"/>
      <c r="H13488" s="93"/>
      <c r="J13488" s="93"/>
      <c r="L13488" s="93"/>
      <c r="N13488" s="93"/>
      <c r="P13488" s="93"/>
    </row>
    <row r="13489" spans="2:16">
      <c r="B13489" s="93"/>
      <c r="C13489" s="93"/>
      <c r="D13489" s="93"/>
      <c r="F13489" s="93"/>
      <c r="H13489" s="93"/>
      <c r="J13489" s="93"/>
      <c r="L13489" s="93"/>
      <c r="N13489" s="93"/>
      <c r="P13489" s="93"/>
    </row>
    <row r="13490" spans="2:16">
      <c r="B13490" s="93"/>
      <c r="C13490" s="93"/>
      <c r="D13490" s="93"/>
      <c r="F13490" s="93"/>
      <c r="H13490" s="93"/>
      <c r="J13490" s="93"/>
      <c r="L13490" s="93"/>
      <c r="N13490" s="93"/>
      <c r="P13490" s="93"/>
    </row>
    <row r="13491" spans="2:16">
      <c r="B13491" s="93"/>
      <c r="C13491" s="93"/>
      <c r="D13491" s="93"/>
      <c r="F13491" s="93"/>
      <c r="H13491" s="93"/>
      <c r="J13491" s="93"/>
      <c r="L13491" s="93"/>
      <c r="N13491" s="93"/>
      <c r="P13491" s="93"/>
    </row>
    <row r="13492" spans="2:16">
      <c r="B13492" s="93"/>
      <c r="C13492" s="93"/>
      <c r="D13492" s="93"/>
      <c r="F13492" s="93"/>
      <c r="H13492" s="93"/>
      <c r="J13492" s="93"/>
      <c r="L13492" s="93"/>
      <c r="N13492" s="93"/>
      <c r="P13492" s="93"/>
    </row>
    <row r="13493" spans="2:16">
      <c r="B13493" s="93"/>
      <c r="C13493" s="93"/>
      <c r="D13493" s="93"/>
      <c r="F13493" s="93"/>
      <c r="H13493" s="93"/>
      <c r="J13493" s="93"/>
      <c r="L13493" s="93"/>
      <c r="N13493" s="93"/>
      <c r="P13493" s="93"/>
    </row>
    <row r="13494" spans="2:16">
      <c r="B13494" s="93"/>
      <c r="C13494" s="93"/>
      <c r="D13494" s="93"/>
      <c r="F13494" s="93"/>
      <c r="H13494" s="93"/>
      <c r="J13494" s="93"/>
      <c r="L13494" s="93"/>
      <c r="N13494" s="93"/>
      <c r="P13494" s="93"/>
    </row>
    <row r="13495" spans="2:16">
      <c r="B13495" s="93"/>
      <c r="C13495" s="93"/>
      <c r="D13495" s="93"/>
      <c r="F13495" s="93"/>
      <c r="H13495" s="93"/>
      <c r="J13495" s="93"/>
      <c r="L13495" s="93"/>
      <c r="N13495" s="93"/>
      <c r="P13495" s="93"/>
    </row>
    <row r="13496" spans="2:16">
      <c r="B13496" s="93"/>
      <c r="C13496" s="93"/>
      <c r="D13496" s="93"/>
      <c r="F13496" s="93"/>
      <c r="H13496" s="93"/>
      <c r="J13496" s="93"/>
      <c r="L13496" s="93"/>
      <c r="N13496" s="93"/>
      <c r="P13496" s="93"/>
    </row>
    <row r="13497" spans="2:16">
      <c r="B13497" s="93"/>
      <c r="C13497" s="93"/>
      <c r="D13497" s="93"/>
      <c r="F13497" s="93"/>
      <c r="H13497" s="93"/>
      <c r="J13497" s="93"/>
      <c r="L13497" s="93"/>
      <c r="N13497" s="93"/>
      <c r="P13497" s="93"/>
    </row>
    <row r="13498" spans="2:16">
      <c r="B13498" s="93"/>
      <c r="C13498" s="93"/>
      <c r="D13498" s="93"/>
      <c r="F13498" s="93"/>
      <c r="H13498" s="93"/>
      <c r="J13498" s="93"/>
      <c r="L13498" s="93"/>
      <c r="N13498" s="93"/>
      <c r="P13498" s="93"/>
    </row>
    <row r="13499" spans="2:16">
      <c r="B13499" s="93"/>
      <c r="C13499" s="93"/>
      <c r="D13499" s="93"/>
      <c r="F13499" s="93"/>
      <c r="H13499" s="93"/>
      <c r="J13499" s="93"/>
      <c r="L13499" s="93"/>
      <c r="N13499" s="93"/>
      <c r="P13499" s="93"/>
    </row>
    <row r="13500" spans="2:16">
      <c r="B13500" s="93"/>
      <c r="C13500" s="93"/>
      <c r="D13500" s="93"/>
      <c r="F13500" s="93"/>
      <c r="H13500" s="93"/>
      <c r="J13500" s="93"/>
      <c r="L13500" s="93"/>
      <c r="N13500" s="93"/>
      <c r="P13500" s="93"/>
    </row>
    <row r="13501" spans="2:16">
      <c r="B13501" s="93"/>
      <c r="C13501" s="93"/>
      <c r="D13501" s="93"/>
      <c r="F13501" s="93"/>
      <c r="H13501" s="93"/>
      <c r="J13501" s="93"/>
      <c r="L13501" s="93"/>
      <c r="N13501" s="93"/>
      <c r="P13501" s="93"/>
    </row>
    <row r="13502" spans="2:16">
      <c r="B13502" s="93"/>
      <c r="C13502" s="93"/>
      <c r="D13502" s="93"/>
      <c r="F13502" s="93"/>
      <c r="H13502" s="93"/>
      <c r="J13502" s="93"/>
      <c r="L13502" s="93"/>
      <c r="N13502" s="93"/>
      <c r="P13502" s="93"/>
    </row>
    <row r="13503" spans="2:16">
      <c r="B13503" s="93"/>
      <c r="C13503" s="93"/>
      <c r="D13503" s="93"/>
      <c r="F13503" s="93"/>
      <c r="H13503" s="93"/>
      <c r="J13503" s="93"/>
      <c r="L13503" s="93"/>
      <c r="N13503" s="93"/>
      <c r="P13503" s="93"/>
    </row>
    <row r="13504" spans="2:16">
      <c r="B13504" s="93"/>
      <c r="C13504" s="93"/>
      <c r="D13504" s="93"/>
      <c r="F13504" s="93"/>
      <c r="H13504" s="93"/>
      <c r="J13504" s="93"/>
      <c r="L13504" s="93"/>
      <c r="N13504" s="93"/>
      <c r="P13504" s="93"/>
    </row>
    <row r="13505" spans="2:16">
      <c r="B13505" s="93"/>
      <c r="C13505" s="93"/>
      <c r="D13505" s="93"/>
      <c r="F13505" s="93"/>
      <c r="H13505" s="93"/>
      <c r="J13505" s="93"/>
      <c r="L13505" s="93"/>
      <c r="N13505" s="93"/>
      <c r="P13505" s="93"/>
    </row>
    <row r="13506" spans="2:16">
      <c r="B13506" s="93"/>
      <c r="C13506" s="93"/>
      <c r="D13506" s="93"/>
      <c r="F13506" s="93"/>
      <c r="H13506" s="93"/>
      <c r="J13506" s="93"/>
      <c r="L13506" s="93"/>
      <c r="N13506" s="93"/>
      <c r="P13506" s="93"/>
    </row>
    <row r="13507" spans="2:16">
      <c r="B13507" s="93"/>
      <c r="C13507" s="93"/>
      <c r="D13507" s="93"/>
      <c r="F13507" s="93"/>
      <c r="H13507" s="93"/>
      <c r="J13507" s="93"/>
      <c r="L13507" s="93"/>
      <c r="N13507" s="93"/>
      <c r="P13507" s="93"/>
    </row>
    <row r="13508" spans="2:16">
      <c r="B13508" s="93"/>
      <c r="C13508" s="93"/>
      <c r="D13508" s="93"/>
      <c r="F13508" s="93"/>
      <c r="H13508" s="93"/>
      <c r="J13508" s="93"/>
      <c r="L13508" s="93"/>
      <c r="N13508" s="93"/>
      <c r="P13508" s="93"/>
    </row>
    <row r="13509" spans="2:16">
      <c r="B13509" s="93"/>
      <c r="C13509" s="93"/>
      <c r="D13509" s="93"/>
      <c r="F13509" s="93"/>
      <c r="H13509" s="93"/>
      <c r="J13509" s="93"/>
      <c r="L13509" s="93"/>
      <c r="N13509" s="93"/>
      <c r="P13509" s="93"/>
    </row>
    <row r="13510" spans="2:16">
      <c r="B13510" s="93"/>
      <c r="C13510" s="93"/>
      <c r="D13510" s="93"/>
      <c r="F13510" s="93"/>
      <c r="H13510" s="93"/>
      <c r="J13510" s="93"/>
      <c r="L13510" s="93"/>
      <c r="N13510" s="93"/>
      <c r="P13510" s="93"/>
    </row>
    <row r="13511" spans="2:16">
      <c r="B13511" s="93"/>
      <c r="C13511" s="93"/>
      <c r="D13511" s="93"/>
      <c r="F13511" s="93"/>
      <c r="H13511" s="93"/>
      <c r="J13511" s="93"/>
      <c r="L13511" s="93"/>
      <c r="N13511" s="93"/>
      <c r="P13511" s="93"/>
    </row>
    <row r="13512" spans="2:16">
      <c r="B13512" s="93"/>
      <c r="C13512" s="93"/>
      <c r="D13512" s="93"/>
      <c r="F13512" s="93"/>
      <c r="H13512" s="93"/>
      <c r="J13512" s="93"/>
      <c r="L13512" s="93"/>
      <c r="N13512" s="93"/>
      <c r="P13512" s="93"/>
    </row>
    <row r="13513" spans="2:16">
      <c r="B13513" s="93"/>
      <c r="C13513" s="93"/>
      <c r="D13513" s="93"/>
      <c r="F13513" s="93"/>
      <c r="H13513" s="93"/>
      <c r="J13513" s="93"/>
      <c r="L13513" s="93"/>
      <c r="N13513" s="93"/>
      <c r="P13513" s="93"/>
    </row>
    <row r="13514" spans="2:16">
      <c r="B13514" s="93"/>
      <c r="C13514" s="93"/>
      <c r="D13514" s="93"/>
      <c r="F13514" s="93"/>
      <c r="H13514" s="93"/>
      <c r="J13514" s="93"/>
      <c r="L13514" s="93"/>
      <c r="N13514" s="93"/>
      <c r="P13514" s="93"/>
    </row>
    <row r="13515" spans="2:16">
      <c r="B13515" s="93"/>
      <c r="C13515" s="93"/>
      <c r="D13515" s="93"/>
      <c r="F13515" s="93"/>
      <c r="H13515" s="93"/>
      <c r="J13515" s="93"/>
      <c r="L13515" s="93"/>
      <c r="N13515" s="93"/>
      <c r="P13515" s="93"/>
    </row>
    <row r="13516" spans="2:16">
      <c r="B13516" s="93"/>
      <c r="C13516" s="93"/>
      <c r="D13516" s="93"/>
      <c r="F13516" s="93"/>
      <c r="H13516" s="93"/>
      <c r="J13516" s="93"/>
      <c r="L13516" s="93"/>
      <c r="N13516" s="93"/>
      <c r="P13516" s="93"/>
    </row>
    <row r="13517" spans="2:16">
      <c r="B13517" s="93"/>
      <c r="C13517" s="93"/>
      <c r="D13517" s="93"/>
      <c r="F13517" s="93"/>
      <c r="H13517" s="93"/>
      <c r="J13517" s="93"/>
      <c r="L13517" s="93"/>
      <c r="N13517" s="93"/>
      <c r="P13517" s="93"/>
    </row>
    <row r="13518" spans="2:16">
      <c r="B13518" s="93"/>
      <c r="C13518" s="93"/>
      <c r="D13518" s="93"/>
      <c r="F13518" s="93"/>
      <c r="H13518" s="93"/>
      <c r="J13518" s="93"/>
      <c r="L13518" s="93"/>
      <c r="N13518" s="93"/>
      <c r="P13518" s="93"/>
    </row>
    <row r="13519" spans="2:16">
      <c r="B13519" s="93"/>
      <c r="C13519" s="93"/>
      <c r="D13519" s="93"/>
      <c r="F13519" s="93"/>
      <c r="H13519" s="93"/>
      <c r="J13519" s="93"/>
      <c r="L13519" s="93"/>
      <c r="N13519" s="93"/>
      <c r="P13519" s="93"/>
    </row>
    <row r="13520" spans="2:16">
      <c r="B13520" s="93"/>
      <c r="C13520" s="93"/>
      <c r="D13520" s="93"/>
      <c r="F13520" s="93"/>
      <c r="H13520" s="93"/>
      <c r="J13520" s="93"/>
      <c r="L13520" s="93"/>
      <c r="N13520" s="93"/>
      <c r="P13520" s="93"/>
    </row>
    <row r="13521" spans="2:16">
      <c r="B13521" s="93"/>
      <c r="C13521" s="93"/>
      <c r="D13521" s="93"/>
      <c r="F13521" s="93"/>
      <c r="H13521" s="93"/>
      <c r="J13521" s="93"/>
      <c r="L13521" s="93"/>
      <c r="N13521" s="93"/>
      <c r="P13521" s="93"/>
    </row>
    <row r="13522" spans="2:16">
      <c r="B13522" s="93"/>
      <c r="C13522" s="93"/>
      <c r="D13522" s="93"/>
      <c r="F13522" s="93"/>
      <c r="H13522" s="93"/>
      <c r="J13522" s="93"/>
      <c r="L13522" s="93"/>
      <c r="N13522" s="93"/>
      <c r="P13522" s="93"/>
    </row>
    <row r="13523" spans="2:16">
      <c r="B13523" s="93"/>
      <c r="C13523" s="93"/>
      <c r="D13523" s="93"/>
      <c r="F13523" s="93"/>
      <c r="H13523" s="93"/>
      <c r="J13523" s="93"/>
      <c r="L13523" s="93"/>
      <c r="N13523" s="93"/>
      <c r="P13523" s="93"/>
    </row>
    <row r="13524" spans="2:16">
      <c r="B13524" s="93"/>
      <c r="C13524" s="93"/>
      <c r="D13524" s="93"/>
      <c r="F13524" s="93"/>
      <c r="H13524" s="93"/>
      <c r="J13524" s="93"/>
      <c r="L13524" s="93"/>
      <c r="N13524" s="93"/>
      <c r="P13524" s="93"/>
    </row>
    <row r="13525" spans="2:16">
      <c r="B13525" s="93"/>
      <c r="C13525" s="93"/>
      <c r="D13525" s="93"/>
      <c r="F13525" s="93"/>
      <c r="H13525" s="93"/>
      <c r="J13525" s="93"/>
      <c r="L13525" s="93"/>
      <c r="N13525" s="93"/>
      <c r="P13525" s="93"/>
    </row>
    <row r="13526" spans="2:16">
      <c r="B13526" s="93"/>
      <c r="C13526" s="93"/>
      <c r="D13526" s="93"/>
      <c r="F13526" s="93"/>
      <c r="H13526" s="93"/>
      <c r="J13526" s="93"/>
      <c r="L13526" s="93"/>
      <c r="N13526" s="93"/>
      <c r="P13526" s="93"/>
    </row>
    <row r="13527" spans="2:16">
      <c r="B13527" s="93"/>
      <c r="C13527" s="93"/>
      <c r="D13527" s="93"/>
      <c r="F13527" s="93"/>
      <c r="H13527" s="93"/>
      <c r="J13527" s="93"/>
      <c r="L13527" s="93"/>
      <c r="N13527" s="93"/>
      <c r="P13527" s="93"/>
    </row>
    <row r="13528" spans="2:16">
      <c r="B13528" s="93"/>
      <c r="C13528" s="93"/>
      <c r="D13528" s="93"/>
      <c r="F13528" s="93"/>
      <c r="H13528" s="93"/>
      <c r="J13528" s="93"/>
      <c r="L13528" s="93"/>
      <c r="N13528" s="93"/>
      <c r="P13528" s="93"/>
    </row>
    <row r="13529" spans="2:16">
      <c r="B13529" s="93"/>
      <c r="C13529" s="93"/>
      <c r="D13529" s="93"/>
      <c r="F13529" s="93"/>
      <c r="H13529" s="93"/>
      <c r="J13529" s="93"/>
      <c r="L13529" s="93"/>
      <c r="N13529" s="93"/>
      <c r="P13529" s="93"/>
    </row>
    <row r="13530" spans="2:16">
      <c r="B13530" s="93"/>
      <c r="C13530" s="93"/>
      <c r="D13530" s="93"/>
      <c r="F13530" s="93"/>
      <c r="H13530" s="93"/>
      <c r="J13530" s="93"/>
      <c r="L13530" s="93"/>
      <c r="N13530" s="93"/>
      <c r="P13530" s="93"/>
    </row>
    <row r="13531" spans="2:16">
      <c r="B13531" s="93"/>
      <c r="C13531" s="93"/>
      <c r="D13531" s="93"/>
      <c r="F13531" s="93"/>
      <c r="H13531" s="93"/>
      <c r="J13531" s="93"/>
      <c r="L13531" s="93"/>
      <c r="N13531" s="93"/>
      <c r="P13531" s="93"/>
    </row>
    <row r="13532" spans="2:16">
      <c r="B13532" s="93"/>
      <c r="C13532" s="93"/>
      <c r="D13532" s="93"/>
      <c r="F13532" s="93"/>
      <c r="H13532" s="93"/>
      <c r="J13532" s="93"/>
      <c r="L13532" s="93"/>
      <c r="N13532" s="93"/>
      <c r="P13532" s="93"/>
    </row>
    <row r="13533" spans="2:16">
      <c r="B13533" s="93"/>
      <c r="C13533" s="93"/>
      <c r="D13533" s="93"/>
      <c r="F13533" s="93"/>
      <c r="H13533" s="93"/>
      <c r="J13533" s="93"/>
      <c r="L13533" s="93"/>
      <c r="N13533" s="93"/>
      <c r="P13533" s="93"/>
    </row>
    <row r="13534" spans="2:16">
      <c r="B13534" s="93"/>
      <c r="C13534" s="93"/>
      <c r="D13534" s="93"/>
      <c r="F13534" s="93"/>
      <c r="H13534" s="93"/>
      <c r="J13534" s="93"/>
      <c r="L13534" s="93"/>
      <c r="N13534" s="93"/>
      <c r="P13534" s="93"/>
    </row>
    <row r="13535" spans="2:16">
      <c r="B13535" s="93"/>
      <c r="C13535" s="93"/>
      <c r="D13535" s="93"/>
      <c r="F13535" s="93"/>
      <c r="H13535" s="93"/>
      <c r="J13535" s="93"/>
      <c r="L13535" s="93"/>
      <c r="N13535" s="93"/>
      <c r="P13535" s="93"/>
    </row>
    <row r="13536" spans="2:16">
      <c r="B13536" s="93"/>
      <c r="C13536" s="93"/>
      <c r="D13536" s="93"/>
      <c r="F13536" s="93"/>
      <c r="H13536" s="93"/>
      <c r="J13536" s="93"/>
      <c r="L13536" s="93"/>
      <c r="N13536" s="93"/>
      <c r="P13536" s="93"/>
    </row>
    <row r="13537" spans="2:16">
      <c r="B13537" s="93"/>
      <c r="C13537" s="93"/>
      <c r="D13537" s="93"/>
      <c r="F13537" s="93"/>
      <c r="H13537" s="93"/>
      <c r="J13537" s="93"/>
      <c r="L13537" s="93"/>
      <c r="N13537" s="93"/>
      <c r="P13537" s="93"/>
    </row>
    <row r="13538" spans="2:16">
      <c r="B13538" s="93"/>
      <c r="C13538" s="93"/>
      <c r="D13538" s="93"/>
      <c r="F13538" s="93"/>
      <c r="H13538" s="93"/>
      <c r="J13538" s="93"/>
      <c r="L13538" s="93"/>
      <c r="N13538" s="93"/>
      <c r="P13538" s="93"/>
    </row>
    <row r="13539" spans="2:16">
      <c r="B13539" s="93"/>
      <c r="C13539" s="93"/>
      <c r="D13539" s="93"/>
      <c r="F13539" s="93"/>
      <c r="H13539" s="93"/>
      <c r="J13539" s="93"/>
      <c r="L13539" s="93"/>
      <c r="N13539" s="93"/>
      <c r="P13539" s="93"/>
    </row>
    <row r="13540" spans="2:16">
      <c r="B13540" s="93"/>
      <c r="C13540" s="93"/>
      <c r="D13540" s="93"/>
      <c r="F13540" s="93"/>
      <c r="H13540" s="93"/>
      <c r="J13540" s="93"/>
      <c r="L13540" s="93"/>
      <c r="N13540" s="93"/>
      <c r="P13540" s="93"/>
    </row>
    <row r="13541" spans="2:16">
      <c r="B13541" s="93"/>
      <c r="C13541" s="93"/>
      <c r="D13541" s="93"/>
      <c r="F13541" s="93"/>
      <c r="H13541" s="93"/>
      <c r="J13541" s="93"/>
      <c r="L13541" s="93"/>
      <c r="N13541" s="93"/>
      <c r="P13541" s="93"/>
    </row>
    <row r="13542" spans="2:16">
      <c r="B13542" s="93"/>
      <c r="C13542" s="93"/>
      <c r="D13542" s="93"/>
      <c r="F13542" s="93"/>
      <c r="H13542" s="93"/>
      <c r="J13542" s="93"/>
      <c r="L13542" s="93"/>
      <c r="N13542" s="93"/>
      <c r="P13542" s="93"/>
    </row>
    <row r="13543" spans="2:16">
      <c r="B13543" s="93"/>
      <c r="C13543" s="93"/>
      <c r="D13543" s="93"/>
      <c r="F13543" s="93"/>
      <c r="H13543" s="93"/>
      <c r="J13543" s="93"/>
      <c r="L13543" s="93"/>
      <c r="N13543" s="93"/>
      <c r="P13543" s="93"/>
    </row>
    <row r="13544" spans="2:16">
      <c r="B13544" s="93"/>
      <c r="C13544" s="93"/>
      <c r="D13544" s="93"/>
      <c r="F13544" s="93"/>
      <c r="H13544" s="93"/>
      <c r="J13544" s="93"/>
      <c r="L13544" s="93"/>
      <c r="N13544" s="93"/>
      <c r="P13544" s="93"/>
    </row>
    <row r="13545" spans="2:16">
      <c r="B13545" s="93"/>
      <c r="C13545" s="93"/>
      <c r="D13545" s="93"/>
      <c r="F13545" s="93"/>
      <c r="H13545" s="93"/>
      <c r="J13545" s="93"/>
      <c r="L13545" s="93"/>
      <c r="N13545" s="93"/>
      <c r="P13545" s="93"/>
    </row>
    <row r="13546" spans="2:16">
      <c r="B13546" s="93"/>
      <c r="C13546" s="93"/>
      <c r="D13546" s="93"/>
      <c r="F13546" s="93"/>
      <c r="H13546" s="93"/>
      <c r="J13546" s="93"/>
      <c r="L13546" s="93"/>
      <c r="N13546" s="93"/>
      <c r="P13546" s="93"/>
    </row>
    <row r="13547" spans="2:16">
      <c r="B13547" s="93"/>
      <c r="C13547" s="93"/>
      <c r="D13547" s="93"/>
      <c r="F13547" s="93"/>
      <c r="H13547" s="93"/>
      <c r="J13547" s="93"/>
      <c r="L13547" s="93"/>
      <c r="N13547" s="93"/>
      <c r="P13547" s="93"/>
    </row>
    <row r="13548" spans="2:16">
      <c r="B13548" s="93"/>
      <c r="C13548" s="93"/>
      <c r="D13548" s="93"/>
      <c r="F13548" s="93"/>
      <c r="H13548" s="93"/>
      <c r="J13548" s="93"/>
      <c r="L13548" s="93"/>
      <c r="N13548" s="93"/>
      <c r="P13548" s="93"/>
    </row>
    <row r="13549" spans="2:16">
      <c r="B13549" s="93"/>
      <c r="C13549" s="93"/>
      <c r="D13549" s="93"/>
      <c r="F13549" s="93"/>
      <c r="H13549" s="93"/>
      <c r="J13549" s="93"/>
      <c r="L13549" s="93"/>
      <c r="N13549" s="93"/>
      <c r="P13549" s="93"/>
    </row>
    <row r="13550" spans="2:16">
      <c r="B13550" s="93"/>
      <c r="C13550" s="93"/>
      <c r="D13550" s="93"/>
      <c r="F13550" s="93"/>
      <c r="H13550" s="93"/>
      <c r="J13550" s="93"/>
      <c r="L13550" s="93"/>
      <c r="N13550" s="93"/>
      <c r="P13550" s="93"/>
    </row>
    <row r="13551" spans="2:16">
      <c r="B13551" s="93"/>
      <c r="C13551" s="93"/>
      <c r="D13551" s="93"/>
      <c r="F13551" s="93"/>
      <c r="H13551" s="93"/>
      <c r="J13551" s="93"/>
      <c r="L13551" s="93"/>
      <c r="N13551" s="93"/>
      <c r="P13551" s="93"/>
    </row>
    <row r="13552" spans="2:16">
      <c r="B13552" s="93"/>
      <c r="C13552" s="93"/>
      <c r="D13552" s="93"/>
      <c r="F13552" s="93"/>
      <c r="H13552" s="93"/>
      <c r="J13552" s="93"/>
      <c r="L13552" s="93"/>
      <c r="N13552" s="93"/>
      <c r="P13552" s="93"/>
    </row>
    <row r="13553" spans="2:16">
      <c r="B13553" s="93"/>
      <c r="C13553" s="93"/>
      <c r="D13553" s="93"/>
      <c r="F13553" s="93"/>
      <c r="H13553" s="93"/>
      <c r="J13553" s="93"/>
      <c r="L13553" s="93"/>
      <c r="N13553" s="93"/>
      <c r="P13553" s="93"/>
    </row>
    <row r="13554" spans="2:16">
      <c r="B13554" s="93"/>
      <c r="C13554" s="93"/>
      <c r="D13554" s="93"/>
      <c r="F13554" s="93"/>
      <c r="H13554" s="93"/>
      <c r="J13554" s="93"/>
      <c r="L13554" s="93"/>
      <c r="N13554" s="93"/>
      <c r="P13554" s="93"/>
    </row>
    <row r="13555" spans="2:16">
      <c r="B13555" s="93"/>
      <c r="C13555" s="93"/>
      <c r="D13555" s="93"/>
      <c r="F13555" s="93"/>
      <c r="H13555" s="93"/>
      <c r="J13555" s="93"/>
      <c r="L13555" s="93"/>
      <c r="N13555" s="93"/>
      <c r="P13555" s="93"/>
    </row>
    <row r="13556" spans="2:16">
      <c r="B13556" s="93"/>
      <c r="C13556" s="93"/>
      <c r="D13556" s="93"/>
      <c r="F13556" s="93"/>
      <c r="H13556" s="93"/>
      <c r="J13556" s="93"/>
      <c r="L13556" s="93"/>
      <c r="N13556" s="93"/>
      <c r="P13556" s="93"/>
    </row>
    <row r="13557" spans="2:16">
      <c r="B13557" s="93"/>
      <c r="C13557" s="93"/>
      <c r="D13557" s="93"/>
      <c r="F13557" s="93"/>
      <c r="H13557" s="93"/>
      <c r="J13557" s="93"/>
      <c r="L13557" s="93"/>
      <c r="N13557" s="93"/>
      <c r="P13557" s="93"/>
    </row>
    <row r="13558" spans="2:16">
      <c r="B13558" s="93"/>
      <c r="C13558" s="93"/>
      <c r="D13558" s="93"/>
      <c r="F13558" s="93"/>
      <c r="H13558" s="93"/>
      <c r="J13558" s="93"/>
      <c r="L13558" s="93"/>
      <c r="N13558" s="93"/>
      <c r="P13558" s="93"/>
    </row>
    <row r="13559" spans="2:16">
      <c r="B13559" s="93"/>
      <c r="C13559" s="93"/>
      <c r="D13559" s="93"/>
      <c r="F13559" s="93"/>
      <c r="H13559" s="93"/>
      <c r="J13559" s="93"/>
      <c r="L13559" s="93"/>
      <c r="N13559" s="93"/>
      <c r="P13559" s="93"/>
    </row>
    <row r="13560" spans="2:16">
      <c r="B13560" s="93"/>
      <c r="C13560" s="93"/>
      <c r="D13560" s="93"/>
      <c r="F13560" s="93"/>
      <c r="H13560" s="93"/>
      <c r="J13560" s="93"/>
      <c r="L13560" s="93"/>
      <c r="N13560" s="93"/>
      <c r="P13560" s="93"/>
    </row>
    <row r="13561" spans="2:16">
      <c r="B13561" s="93"/>
      <c r="C13561" s="93"/>
      <c r="D13561" s="93"/>
      <c r="F13561" s="93"/>
      <c r="H13561" s="93"/>
      <c r="J13561" s="93"/>
      <c r="L13561" s="93"/>
      <c r="N13561" s="93"/>
      <c r="P13561" s="93"/>
    </row>
    <row r="13562" spans="2:16">
      <c r="B13562" s="93"/>
      <c r="C13562" s="93"/>
      <c r="D13562" s="93"/>
      <c r="F13562" s="93"/>
      <c r="H13562" s="93"/>
      <c r="J13562" s="93"/>
      <c r="L13562" s="93"/>
      <c r="N13562" s="93"/>
      <c r="P13562" s="93"/>
    </row>
    <row r="13563" spans="2:16">
      <c r="B13563" s="93"/>
      <c r="C13563" s="93"/>
      <c r="D13563" s="93"/>
      <c r="F13563" s="93"/>
      <c r="H13563" s="93"/>
      <c r="J13563" s="93"/>
      <c r="L13563" s="93"/>
      <c r="N13563" s="93"/>
      <c r="P13563" s="93"/>
    </row>
    <row r="13564" spans="2:16">
      <c r="B13564" s="93"/>
      <c r="C13564" s="93"/>
      <c r="D13564" s="93"/>
      <c r="F13564" s="93"/>
      <c r="H13564" s="93"/>
      <c r="J13564" s="93"/>
      <c r="L13564" s="93"/>
      <c r="N13564" s="93"/>
      <c r="P13564" s="93"/>
    </row>
    <row r="13565" spans="2:16">
      <c r="B13565" s="93"/>
      <c r="C13565" s="93"/>
      <c r="D13565" s="93"/>
      <c r="F13565" s="93"/>
      <c r="H13565" s="93"/>
      <c r="J13565" s="93"/>
      <c r="L13565" s="93"/>
      <c r="N13565" s="93"/>
      <c r="P13565" s="93"/>
    </row>
    <row r="13566" spans="2:16">
      <c r="B13566" s="93"/>
      <c r="C13566" s="93"/>
      <c r="D13566" s="93"/>
      <c r="F13566" s="93"/>
      <c r="H13566" s="93"/>
      <c r="J13566" s="93"/>
      <c r="L13566" s="93"/>
      <c r="N13566" s="93"/>
      <c r="P13566" s="93"/>
    </row>
    <row r="13567" spans="2:16">
      <c r="B13567" s="93"/>
      <c r="C13567" s="93"/>
      <c r="D13567" s="93"/>
      <c r="F13567" s="93"/>
      <c r="H13567" s="93"/>
      <c r="J13567" s="93"/>
      <c r="L13567" s="93"/>
      <c r="N13567" s="93"/>
      <c r="P13567" s="93"/>
    </row>
    <row r="13568" spans="2:16">
      <c r="B13568" s="93"/>
      <c r="C13568" s="93"/>
      <c r="D13568" s="93"/>
      <c r="F13568" s="93"/>
      <c r="H13568" s="93"/>
      <c r="J13568" s="93"/>
      <c r="L13568" s="93"/>
      <c r="N13568" s="93"/>
      <c r="P13568" s="93"/>
    </row>
    <row r="13569" spans="2:16">
      <c r="B13569" s="93"/>
      <c r="C13569" s="93"/>
      <c r="D13569" s="93"/>
      <c r="F13569" s="93"/>
      <c r="H13569" s="93"/>
      <c r="J13569" s="93"/>
      <c r="L13569" s="93"/>
      <c r="N13569" s="93"/>
      <c r="P13569" s="93"/>
    </row>
    <row r="13570" spans="2:16">
      <c r="B13570" s="93"/>
      <c r="C13570" s="93"/>
      <c r="D13570" s="93"/>
      <c r="F13570" s="93"/>
      <c r="H13570" s="93"/>
      <c r="J13570" s="93"/>
      <c r="L13570" s="93"/>
      <c r="N13570" s="93"/>
      <c r="P13570" s="93"/>
    </row>
    <row r="13571" spans="2:16">
      <c r="B13571" s="93"/>
      <c r="C13571" s="93"/>
      <c r="D13571" s="93"/>
      <c r="F13571" s="93"/>
      <c r="H13571" s="93"/>
      <c r="J13571" s="93"/>
      <c r="L13571" s="93"/>
      <c r="N13571" s="93"/>
      <c r="P13571" s="93"/>
    </row>
    <row r="13572" spans="2:16">
      <c r="B13572" s="93"/>
      <c r="C13572" s="93"/>
      <c r="D13572" s="93"/>
      <c r="F13572" s="93"/>
      <c r="H13572" s="93"/>
      <c r="J13572" s="93"/>
      <c r="L13572" s="93"/>
      <c r="N13572" s="93"/>
      <c r="P13572" s="93"/>
    </row>
    <row r="13573" spans="2:16">
      <c r="B13573" s="93"/>
      <c r="C13573" s="93"/>
      <c r="D13573" s="93"/>
      <c r="F13573" s="93"/>
      <c r="H13573" s="93"/>
      <c r="J13573" s="93"/>
      <c r="L13573" s="93"/>
      <c r="N13573" s="93"/>
      <c r="P13573" s="93"/>
    </row>
    <row r="13574" spans="2:16">
      <c r="B13574" s="93"/>
      <c r="C13574" s="93"/>
      <c r="D13574" s="93"/>
      <c r="F13574" s="93"/>
      <c r="H13574" s="93"/>
      <c r="J13574" s="93"/>
      <c r="L13574" s="93"/>
      <c r="N13574" s="93"/>
      <c r="P13574" s="93"/>
    </row>
    <row r="13575" spans="2:16">
      <c r="B13575" s="93"/>
      <c r="C13575" s="93"/>
      <c r="D13575" s="93"/>
      <c r="F13575" s="93"/>
      <c r="H13575" s="93"/>
      <c r="J13575" s="93"/>
      <c r="L13575" s="93"/>
      <c r="N13575" s="93"/>
      <c r="P13575" s="93"/>
    </row>
    <row r="13576" spans="2:16">
      <c r="B13576" s="93"/>
      <c r="C13576" s="93"/>
      <c r="D13576" s="93"/>
      <c r="F13576" s="93"/>
      <c r="H13576" s="93"/>
      <c r="J13576" s="93"/>
      <c r="L13576" s="93"/>
      <c r="N13576" s="93"/>
      <c r="P13576" s="93"/>
    </row>
    <row r="13577" spans="2:16">
      <c r="B13577" s="93"/>
      <c r="C13577" s="93"/>
      <c r="D13577" s="93"/>
      <c r="F13577" s="93"/>
      <c r="H13577" s="93"/>
      <c r="J13577" s="93"/>
      <c r="L13577" s="93"/>
      <c r="N13577" s="93"/>
      <c r="P13577" s="93"/>
    </row>
    <row r="13578" spans="2:16">
      <c r="B13578" s="93"/>
      <c r="C13578" s="93"/>
      <c r="D13578" s="93"/>
      <c r="F13578" s="93"/>
      <c r="H13578" s="93"/>
      <c r="J13578" s="93"/>
      <c r="L13578" s="93"/>
      <c r="N13578" s="93"/>
      <c r="P13578" s="93"/>
    </row>
    <row r="13579" spans="2:16">
      <c r="B13579" s="93"/>
      <c r="C13579" s="93"/>
      <c r="D13579" s="93"/>
      <c r="F13579" s="93"/>
      <c r="H13579" s="93"/>
      <c r="J13579" s="93"/>
      <c r="L13579" s="93"/>
      <c r="N13579" s="93"/>
      <c r="P13579" s="93"/>
    </row>
    <row r="13580" spans="2:16">
      <c r="B13580" s="93"/>
      <c r="C13580" s="93"/>
      <c r="D13580" s="93"/>
      <c r="F13580" s="93"/>
      <c r="H13580" s="93"/>
      <c r="J13580" s="93"/>
      <c r="L13580" s="93"/>
      <c r="N13580" s="93"/>
      <c r="P13580" s="93"/>
    </row>
    <row r="13581" spans="2:16">
      <c r="B13581" s="93"/>
      <c r="C13581" s="93"/>
      <c r="D13581" s="93"/>
      <c r="F13581" s="93"/>
      <c r="H13581" s="93"/>
      <c r="J13581" s="93"/>
      <c r="L13581" s="93"/>
      <c r="N13581" s="93"/>
      <c r="P13581" s="93"/>
    </row>
    <row r="13582" spans="2:16">
      <c r="B13582" s="93"/>
      <c r="C13582" s="93"/>
      <c r="D13582" s="93"/>
      <c r="F13582" s="93"/>
      <c r="H13582" s="93"/>
      <c r="J13582" s="93"/>
      <c r="L13582" s="93"/>
      <c r="N13582" s="93"/>
      <c r="P13582" s="93"/>
    </row>
    <row r="13583" spans="2:16">
      <c r="B13583" s="93"/>
      <c r="C13583" s="93"/>
      <c r="D13583" s="93"/>
      <c r="F13583" s="93"/>
      <c r="H13583" s="93"/>
      <c r="J13583" s="93"/>
      <c r="L13583" s="93"/>
      <c r="N13583" s="93"/>
      <c r="P13583" s="93"/>
    </row>
    <row r="13584" spans="2:16">
      <c r="B13584" s="93"/>
      <c r="C13584" s="93"/>
      <c r="D13584" s="93"/>
      <c r="F13584" s="93"/>
      <c r="H13584" s="93"/>
      <c r="J13584" s="93"/>
      <c r="L13584" s="93"/>
      <c r="N13584" s="93"/>
      <c r="P13584" s="93"/>
    </row>
    <row r="13585" spans="2:16">
      <c r="B13585" s="93"/>
      <c r="C13585" s="93"/>
      <c r="D13585" s="93"/>
      <c r="F13585" s="93"/>
      <c r="H13585" s="93"/>
      <c r="J13585" s="93"/>
      <c r="L13585" s="93"/>
      <c r="N13585" s="93"/>
      <c r="P13585" s="93"/>
    </row>
    <row r="13586" spans="2:16">
      <c r="B13586" s="93"/>
      <c r="C13586" s="93"/>
      <c r="D13586" s="93"/>
      <c r="F13586" s="93"/>
      <c r="H13586" s="93"/>
      <c r="J13586" s="93"/>
      <c r="L13586" s="93"/>
      <c r="N13586" s="93"/>
      <c r="P13586" s="93"/>
    </row>
    <row r="13587" spans="2:16">
      <c r="B13587" s="93"/>
      <c r="C13587" s="93"/>
      <c r="D13587" s="93"/>
      <c r="F13587" s="93"/>
      <c r="H13587" s="93"/>
      <c r="J13587" s="93"/>
      <c r="L13587" s="93"/>
      <c r="N13587" s="93"/>
      <c r="P13587" s="93"/>
    </row>
    <row r="13588" spans="2:16">
      <c r="B13588" s="93"/>
      <c r="C13588" s="93"/>
      <c r="D13588" s="93"/>
      <c r="F13588" s="93"/>
      <c r="H13588" s="93"/>
      <c r="J13588" s="93"/>
      <c r="L13588" s="93"/>
      <c r="N13588" s="93"/>
      <c r="P13588" s="93"/>
    </row>
    <row r="13589" spans="2:16">
      <c r="B13589" s="93"/>
      <c r="C13589" s="93"/>
      <c r="D13589" s="93"/>
      <c r="F13589" s="93"/>
      <c r="H13589" s="93"/>
      <c r="J13589" s="93"/>
      <c r="L13589" s="93"/>
      <c r="N13589" s="93"/>
      <c r="P13589" s="93"/>
    </row>
    <row r="13590" spans="2:16">
      <c r="B13590" s="93"/>
      <c r="C13590" s="93"/>
      <c r="D13590" s="93"/>
      <c r="F13590" s="93"/>
      <c r="H13590" s="93"/>
      <c r="J13590" s="93"/>
      <c r="L13590" s="93"/>
      <c r="N13590" s="93"/>
      <c r="P13590" s="93"/>
    </row>
    <row r="13591" spans="2:16">
      <c r="B13591" s="93"/>
      <c r="C13591" s="93"/>
      <c r="D13591" s="93"/>
      <c r="F13591" s="93"/>
      <c r="H13591" s="93"/>
      <c r="J13591" s="93"/>
      <c r="L13591" s="93"/>
      <c r="N13591" s="93"/>
      <c r="P13591" s="93"/>
    </row>
    <row r="13592" spans="2:16">
      <c r="B13592" s="93"/>
      <c r="C13592" s="93"/>
      <c r="D13592" s="93"/>
      <c r="F13592" s="93"/>
      <c r="H13592" s="93"/>
      <c r="J13592" s="93"/>
      <c r="L13592" s="93"/>
      <c r="N13592" s="93"/>
      <c r="P13592" s="93"/>
    </row>
    <row r="13593" spans="2:16">
      <c r="B13593" s="93"/>
      <c r="C13593" s="93"/>
      <c r="D13593" s="93"/>
      <c r="F13593" s="93"/>
      <c r="H13593" s="93"/>
      <c r="J13593" s="93"/>
      <c r="L13593" s="93"/>
      <c r="N13593" s="93"/>
      <c r="P13593" s="93"/>
    </row>
    <row r="13594" spans="2:16">
      <c r="B13594" s="93"/>
      <c r="C13594" s="93"/>
      <c r="D13594" s="93"/>
      <c r="F13594" s="93"/>
      <c r="H13594" s="93"/>
      <c r="J13594" s="93"/>
      <c r="L13594" s="93"/>
      <c r="N13594" s="93"/>
      <c r="P13594" s="93"/>
    </row>
    <row r="13595" spans="2:16">
      <c r="B13595" s="93"/>
      <c r="C13595" s="93"/>
      <c r="D13595" s="93"/>
      <c r="F13595" s="93"/>
      <c r="H13595" s="93"/>
      <c r="J13595" s="93"/>
      <c r="L13595" s="93"/>
      <c r="N13595" s="93"/>
      <c r="P13595" s="93"/>
    </row>
    <row r="13596" spans="2:16">
      <c r="B13596" s="93"/>
      <c r="C13596" s="93"/>
      <c r="D13596" s="93"/>
      <c r="F13596" s="93"/>
      <c r="H13596" s="93"/>
      <c r="J13596" s="93"/>
      <c r="L13596" s="93"/>
      <c r="N13596" s="93"/>
      <c r="P13596" s="93"/>
    </row>
    <row r="13597" spans="2:16">
      <c r="B13597" s="93"/>
      <c r="C13597" s="93"/>
      <c r="D13597" s="93"/>
      <c r="F13597" s="93"/>
      <c r="H13597" s="93"/>
      <c r="J13597" s="93"/>
      <c r="L13597" s="93"/>
      <c r="N13597" s="93"/>
      <c r="P13597" s="93"/>
    </row>
    <row r="13598" spans="2:16">
      <c r="B13598" s="93"/>
      <c r="C13598" s="93"/>
      <c r="D13598" s="93"/>
      <c r="F13598" s="93"/>
      <c r="H13598" s="93"/>
      <c r="J13598" s="93"/>
      <c r="L13598" s="93"/>
      <c r="N13598" s="93"/>
      <c r="P13598" s="93"/>
    </row>
    <row r="13599" spans="2:16">
      <c r="B13599" s="93"/>
      <c r="C13599" s="93"/>
      <c r="D13599" s="93"/>
      <c r="F13599" s="93"/>
      <c r="H13599" s="93"/>
      <c r="J13599" s="93"/>
      <c r="L13599" s="93"/>
      <c r="N13599" s="93"/>
      <c r="P13599" s="93"/>
    </row>
    <row r="13600" spans="2:16">
      <c r="B13600" s="93"/>
      <c r="C13600" s="93"/>
      <c r="D13600" s="93"/>
      <c r="F13600" s="93"/>
      <c r="H13600" s="93"/>
      <c r="J13600" s="93"/>
      <c r="L13600" s="93"/>
      <c r="N13600" s="93"/>
      <c r="P13600" s="93"/>
    </row>
    <row r="13601" spans="2:16">
      <c r="B13601" s="93"/>
      <c r="C13601" s="93"/>
      <c r="D13601" s="93"/>
      <c r="F13601" s="93"/>
      <c r="H13601" s="93"/>
      <c r="J13601" s="93"/>
      <c r="L13601" s="93"/>
      <c r="N13601" s="93"/>
      <c r="P13601" s="93"/>
    </row>
    <row r="13602" spans="2:16">
      <c r="B13602" s="93"/>
      <c r="C13602" s="93"/>
      <c r="D13602" s="93"/>
      <c r="F13602" s="93"/>
      <c r="H13602" s="93"/>
      <c r="J13602" s="93"/>
      <c r="L13602" s="93"/>
      <c r="N13602" s="93"/>
      <c r="P13602" s="93"/>
    </row>
    <row r="13603" spans="2:16">
      <c r="B13603" s="93"/>
      <c r="C13603" s="93"/>
      <c r="D13603" s="93"/>
      <c r="F13603" s="93"/>
      <c r="H13603" s="93"/>
      <c r="J13603" s="93"/>
      <c r="L13603" s="93"/>
      <c r="N13603" s="93"/>
      <c r="P13603" s="93"/>
    </row>
    <row r="13604" spans="2:16">
      <c r="B13604" s="93"/>
      <c r="C13604" s="93"/>
      <c r="D13604" s="93"/>
      <c r="F13604" s="93"/>
      <c r="H13604" s="93"/>
      <c r="J13604" s="93"/>
      <c r="L13604" s="93"/>
      <c r="N13604" s="93"/>
      <c r="P13604" s="93"/>
    </row>
    <row r="13605" spans="2:16">
      <c r="B13605" s="93"/>
      <c r="C13605" s="93"/>
      <c r="D13605" s="93"/>
      <c r="F13605" s="93"/>
      <c r="H13605" s="93"/>
      <c r="J13605" s="93"/>
      <c r="L13605" s="93"/>
      <c r="N13605" s="93"/>
      <c r="P13605" s="93"/>
    </row>
    <row r="13606" spans="2:16">
      <c r="B13606" s="93"/>
      <c r="C13606" s="93"/>
      <c r="D13606" s="93"/>
      <c r="F13606" s="93"/>
      <c r="H13606" s="93"/>
      <c r="J13606" s="93"/>
      <c r="L13606" s="93"/>
      <c r="N13606" s="93"/>
      <c r="P13606" s="93"/>
    </row>
    <row r="13607" spans="2:16">
      <c r="B13607" s="93"/>
      <c r="C13607" s="93"/>
      <c r="D13607" s="93"/>
      <c r="F13607" s="93"/>
      <c r="H13607" s="93"/>
      <c r="J13607" s="93"/>
      <c r="L13607" s="93"/>
      <c r="N13607" s="93"/>
      <c r="P13607" s="93"/>
    </row>
    <row r="13608" spans="2:16">
      <c r="B13608" s="93"/>
      <c r="C13608" s="93"/>
      <c r="D13608" s="93"/>
      <c r="F13608" s="93"/>
      <c r="H13608" s="93"/>
      <c r="J13608" s="93"/>
      <c r="L13608" s="93"/>
      <c r="N13608" s="93"/>
      <c r="P13608" s="93"/>
    </row>
    <row r="13609" spans="2:16">
      <c r="B13609" s="93"/>
      <c r="C13609" s="93"/>
      <c r="D13609" s="93"/>
      <c r="F13609" s="93"/>
      <c r="H13609" s="93"/>
      <c r="J13609" s="93"/>
      <c r="L13609" s="93"/>
      <c r="N13609" s="93"/>
      <c r="P13609" s="93"/>
    </row>
    <row r="13610" spans="2:16">
      <c r="B13610" s="93"/>
      <c r="C13610" s="93"/>
      <c r="D13610" s="93"/>
      <c r="F13610" s="93"/>
      <c r="H13610" s="93"/>
      <c r="J13610" s="93"/>
      <c r="L13610" s="93"/>
      <c r="N13610" s="93"/>
      <c r="P13610" s="93"/>
    </row>
    <row r="13611" spans="2:16">
      <c r="B13611" s="93"/>
      <c r="C13611" s="93"/>
      <c r="D13611" s="93"/>
      <c r="F13611" s="93"/>
      <c r="H13611" s="93"/>
      <c r="J13611" s="93"/>
      <c r="L13611" s="93"/>
      <c r="N13611" s="93"/>
      <c r="P13611" s="93"/>
    </row>
    <row r="13612" spans="2:16">
      <c r="B13612" s="93"/>
      <c r="C13612" s="93"/>
      <c r="D13612" s="93"/>
      <c r="F13612" s="93"/>
      <c r="H13612" s="93"/>
      <c r="J13612" s="93"/>
      <c r="L13612" s="93"/>
      <c r="N13612" s="93"/>
      <c r="P13612" s="93"/>
    </row>
    <row r="13613" spans="2:16">
      <c r="B13613" s="93"/>
      <c r="C13613" s="93"/>
      <c r="D13613" s="93"/>
      <c r="F13613" s="93"/>
      <c r="H13613" s="93"/>
      <c r="J13613" s="93"/>
      <c r="L13613" s="93"/>
      <c r="N13613" s="93"/>
      <c r="P13613" s="93"/>
    </row>
    <row r="13614" spans="2:16">
      <c r="B13614" s="93"/>
      <c r="C13614" s="93"/>
      <c r="D13614" s="93"/>
      <c r="F13614" s="93"/>
      <c r="H13614" s="93"/>
      <c r="J13614" s="93"/>
      <c r="L13614" s="93"/>
      <c r="N13614" s="93"/>
      <c r="P13614" s="93"/>
    </row>
    <row r="13615" spans="2:16">
      <c r="B13615" s="93"/>
      <c r="C13615" s="93"/>
      <c r="D13615" s="93"/>
      <c r="F13615" s="93"/>
      <c r="H13615" s="93"/>
      <c r="J13615" s="93"/>
      <c r="L13615" s="93"/>
      <c r="N13615" s="93"/>
      <c r="P13615" s="93"/>
    </row>
    <row r="13616" spans="2:16">
      <c r="B13616" s="93"/>
      <c r="C13616" s="93"/>
      <c r="D13616" s="93"/>
      <c r="F13616" s="93"/>
      <c r="H13616" s="93"/>
      <c r="J13616" s="93"/>
      <c r="L13616" s="93"/>
      <c r="N13616" s="93"/>
      <c r="P13616" s="93"/>
    </row>
    <row r="13617" spans="2:16">
      <c r="B13617" s="93"/>
      <c r="C13617" s="93"/>
      <c r="D13617" s="93"/>
      <c r="F13617" s="93"/>
      <c r="H13617" s="93"/>
      <c r="J13617" s="93"/>
      <c r="L13617" s="93"/>
      <c r="N13617" s="93"/>
      <c r="P13617" s="93"/>
    </row>
    <row r="13618" spans="2:16">
      <c r="B13618" s="93"/>
      <c r="C13618" s="93"/>
      <c r="D13618" s="93"/>
      <c r="F13618" s="93"/>
      <c r="H13618" s="93"/>
      <c r="J13618" s="93"/>
      <c r="L13618" s="93"/>
      <c r="N13618" s="93"/>
      <c r="P13618" s="93"/>
    </row>
    <row r="13619" spans="2:16">
      <c r="B13619" s="93"/>
      <c r="C13619" s="93"/>
      <c r="D13619" s="93"/>
      <c r="F13619" s="93"/>
      <c r="H13619" s="93"/>
      <c r="J13619" s="93"/>
      <c r="L13619" s="93"/>
      <c r="N13619" s="93"/>
      <c r="P13619" s="93"/>
    </row>
    <row r="13620" spans="2:16">
      <c r="B13620" s="93"/>
      <c r="C13620" s="93"/>
      <c r="D13620" s="93"/>
      <c r="F13620" s="93"/>
      <c r="H13620" s="93"/>
      <c r="J13620" s="93"/>
      <c r="L13620" s="93"/>
      <c r="N13620" s="93"/>
      <c r="P13620" s="93"/>
    </row>
    <row r="13621" spans="2:16">
      <c r="B13621" s="93"/>
      <c r="C13621" s="93"/>
      <c r="D13621" s="93"/>
      <c r="F13621" s="93"/>
      <c r="H13621" s="93"/>
      <c r="J13621" s="93"/>
      <c r="L13621" s="93"/>
      <c r="N13621" s="93"/>
      <c r="P13621" s="93"/>
    </row>
    <row r="13622" spans="2:16">
      <c r="B13622" s="93"/>
      <c r="C13622" s="93"/>
      <c r="D13622" s="93"/>
      <c r="F13622" s="93"/>
      <c r="H13622" s="93"/>
      <c r="J13622" s="93"/>
      <c r="L13622" s="93"/>
      <c r="N13622" s="93"/>
      <c r="P13622" s="93"/>
    </row>
    <row r="13623" spans="2:16">
      <c r="B13623" s="93"/>
      <c r="C13623" s="93"/>
      <c r="D13623" s="93"/>
      <c r="F13623" s="93"/>
      <c r="H13623" s="93"/>
      <c r="J13623" s="93"/>
      <c r="L13623" s="93"/>
      <c r="N13623" s="93"/>
      <c r="P13623" s="93"/>
    </row>
    <row r="13624" spans="2:16">
      <c r="B13624" s="93"/>
      <c r="C13624" s="93"/>
      <c r="D13624" s="93"/>
      <c r="F13624" s="93"/>
      <c r="H13624" s="93"/>
      <c r="J13624" s="93"/>
      <c r="L13624" s="93"/>
      <c r="N13624" s="93"/>
      <c r="P13624" s="93"/>
    </row>
    <row r="13625" spans="2:16">
      <c r="B13625" s="93"/>
      <c r="C13625" s="93"/>
      <c r="D13625" s="93"/>
      <c r="F13625" s="93"/>
      <c r="H13625" s="93"/>
      <c r="J13625" s="93"/>
      <c r="L13625" s="93"/>
      <c r="N13625" s="93"/>
      <c r="P13625" s="93"/>
    </row>
    <row r="13626" spans="2:16">
      <c r="B13626" s="93"/>
      <c r="C13626" s="93"/>
      <c r="D13626" s="93"/>
      <c r="F13626" s="93"/>
      <c r="H13626" s="93"/>
      <c r="J13626" s="93"/>
      <c r="L13626" s="93"/>
      <c r="N13626" s="93"/>
      <c r="P13626" s="93"/>
    </row>
    <row r="13627" spans="2:16">
      <c r="B13627" s="93"/>
      <c r="C13627" s="93"/>
      <c r="D13627" s="93"/>
      <c r="F13627" s="93"/>
      <c r="H13627" s="93"/>
      <c r="J13627" s="93"/>
      <c r="L13627" s="93"/>
      <c r="N13627" s="93"/>
      <c r="P13627" s="93"/>
    </row>
    <row r="13628" spans="2:16">
      <c r="B13628" s="93"/>
      <c r="C13628" s="93"/>
      <c r="D13628" s="93"/>
      <c r="F13628" s="93"/>
      <c r="H13628" s="93"/>
      <c r="J13628" s="93"/>
      <c r="L13628" s="93"/>
      <c r="N13628" s="93"/>
      <c r="P13628" s="93"/>
    </row>
    <row r="13629" spans="2:16">
      <c r="B13629" s="93"/>
      <c r="C13629" s="93"/>
      <c r="D13629" s="93"/>
      <c r="F13629" s="93"/>
      <c r="H13629" s="93"/>
      <c r="J13629" s="93"/>
      <c r="L13629" s="93"/>
      <c r="N13629" s="93"/>
      <c r="P13629" s="93"/>
    </row>
    <row r="13630" spans="2:16">
      <c r="B13630" s="93"/>
      <c r="C13630" s="93"/>
      <c r="D13630" s="93"/>
      <c r="F13630" s="93"/>
      <c r="H13630" s="93"/>
      <c r="J13630" s="93"/>
      <c r="L13630" s="93"/>
      <c r="N13630" s="93"/>
      <c r="P13630" s="93"/>
    </row>
    <row r="13631" spans="2:16">
      <c r="B13631" s="93"/>
      <c r="C13631" s="93"/>
      <c r="D13631" s="93"/>
      <c r="F13631" s="93"/>
      <c r="H13631" s="93"/>
      <c r="J13631" s="93"/>
      <c r="L13631" s="93"/>
      <c r="N13631" s="93"/>
      <c r="P13631" s="93"/>
    </row>
    <row r="13632" spans="2:16">
      <c r="B13632" s="93"/>
      <c r="C13632" s="93"/>
      <c r="D13632" s="93"/>
      <c r="F13632" s="93"/>
      <c r="H13632" s="93"/>
      <c r="J13632" s="93"/>
      <c r="L13632" s="93"/>
      <c r="N13632" s="93"/>
      <c r="P13632" s="93"/>
    </row>
    <row r="13633" spans="2:16">
      <c r="B13633" s="93"/>
      <c r="C13633" s="93"/>
      <c r="D13633" s="93"/>
      <c r="F13633" s="93"/>
      <c r="H13633" s="93"/>
      <c r="J13633" s="93"/>
      <c r="L13633" s="93"/>
      <c r="N13633" s="93"/>
      <c r="P13633" s="93"/>
    </row>
    <row r="13634" spans="2:16">
      <c r="B13634" s="93"/>
      <c r="C13634" s="93"/>
      <c r="D13634" s="93"/>
      <c r="F13634" s="93"/>
      <c r="H13634" s="93"/>
      <c r="J13634" s="93"/>
      <c r="L13634" s="93"/>
      <c r="N13634" s="93"/>
      <c r="P13634" s="93"/>
    </row>
    <row r="13635" spans="2:16">
      <c r="B13635" s="93"/>
      <c r="C13635" s="93"/>
      <c r="D13635" s="93"/>
      <c r="F13635" s="93"/>
      <c r="H13635" s="93"/>
      <c r="J13635" s="93"/>
      <c r="L13635" s="93"/>
      <c r="N13635" s="93"/>
      <c r="P13635" s="93"/>
    </row>
    <row r="13636" spans="2:16">
      <c r="B13636" s="93"/>
      <c r="C13636" s="93"/>
      <c r="D13636" s="93"/>
      <c r="F13636" s="93"/>
      <c r="H13636" s="93"/>
      <c r="J13636" s="93"/>
      <c r="L13636" s="93"/>
      <c r="N13636" s="93"/>
      <c r="P13636" s="93"/>
    </row>
    <row r="13637" spans="2:16">
      <c r="B13637" s="93"/>
      <c r="C13637" s="93"/>
      <c r="D13637" s="93"/>
      <c r="F13637" s="93"/>
      <c r="H13637" s="93"/>
      <c r="J13637" s="93"/>
      <c r="L13637" s="93"/>
      <c r="N13637" s="93"/>
      <c r="P13637" s="93"/>
    </row>
    <row r="13638" spans="2:16">
      <c r="B13638" s="93"/>
      <c r="C13638" s="93"/>
      <c r="D13638" s="93"/>
      <c r="F13638" s="93"/>
      <c r="H13638" s="93"/>
      <c r="J13638" s="93"/>
      <c r="L13638" s="93"/>
      <c r="N13638" s="93"/>
      <c r="P13638" s="93"/>
    </row>
    <row r="13639" spans="2:16">
      <c r="B13639" s="93"/>
      <c r="C13639" s="93"/>
      <c r="D13639" s="93"/>
      <c r="F13639" s="93"/>
      <c r="H13639" s="93"/>
      <c r="J13639" s="93"/>
      <c r="L13639" s="93"/>
      <c r="N13639" s="93"/>
      <c r="P13639" s="93"/>
    </row>
    <row r="13640" spans="2:16">
      <c r="B13640" s="93"/>
      <c r="C13640" s="93"/>
      <c r="D13640" s="93"/>
      <c r="F13640" s="93"/>
      <c r="H13640" s="93"/>
      <c r="J13640" s="93"/>
      <c r="L13640" s="93"/>
      <c r="N13640" s="93"/>
      <c r="P13640" s="93"/>
    </row>
    <row r="13641" spans="2:16">
      <c r="B13641" s="93"/>
      <c r="C13641" s="93"/>
      <c r="D13641" s="93"/>
      <c r="F13641" s="93"/>
      <c r="H13641" s="93"/>
      <c r="J13641" s="93"/>
      <c r="L13641" s="93"/>
      <c r="N13641" s="93"/>
      <c r="P13641" s="93"/>
    </row>
    <row r="13642" spans="2:16">
      <c r="B13642" s="93"/>
      <c r="C13642" s="93"/>
      <c r="D13642" s="93"/>
      <c r="F13642" s="93"/>
      <c r="H13642" s="93"/>
      <c r="J13642" s="93"/>
      <c r="L13642" s="93"/>
      <c r="N13642" s="93"/>
      <c r="P13642" s="93"/>
    </row>
    <row r="13643" spans="2:16">
      <c r="B13643" s="93"/>
      <c r="C13643" s="93"/>
      <c r="D13643" s="93"/>
      <c r="F13643" s="93"/>
      <c r="H13643" s="93"/>
      <c r="J13643" s="93"/>
      <c r="L13643" s="93"/>
      <c r="N13643" s="93"/>
      <c r="P13643" s="93"/>
    </row>
    <row r="13644" spans="2:16">
      <c r="B13644" s="93"/>
      <c r="C13644" s="93"/>
      <c r="D13644" s="93"/>
      <c r="F13644" s="93"/>
      <c r="H13644" s="93"/>
      <c r="J13644" s="93"/>
      <c r="L13644" s="93"/>
      <c r="N13644" s="93"/>
      <c r="P13644" s="93"/>
    </row>
    <row r="13645" spans="2:16">
      <c r="B13645" s="93"/>
      <c r="C13645" s="93"/>
      <c r="D13645" s="93"/>
      <c r="F13645" s="93"/>
      <c r="H13645" s="93"/>
      <c r="J13645" s="93"/>
      <c r="L13645" s="93"/>
      <c r="N13645" s="93"/>
      <c r="P13645" s="93"/>
    </row>
    <row r="13646" spans="2:16">
      <c r="B13646" s="93"/>
      <c r="C13646" s="93"/>
      <c r="D13646" s="93"/>
      <c r="F13646" s="93"/>
      <c r="H13646" s="93"/>
      <c r="J13646" s="93"/>
      <c r="L13646" s="93"/>
      <c r="N13646" s="93"/>
      <c r="P13646" s="93"/>
    </row>
    <row r="13647" spans="2:16">
      <c r="B13647" s="93"/>
      <c r="C13647" s="93"/>
      <c r="D13647" s="93"/>
      <c r="F13647" s="93"/>
      <c r="H13647" s="93"/>
      <c r="J13647" s="93"/>
      <c r="L13647" s="93"/>
      <c r="N13647" s="93"/>
      <c r="P13647" s="93"/>
    </row>
    <row r="13648" spans="2:16">
      <c r="B13648" s="93"/>
      <c r="C13648" s="93"/>
      <c r="D13648" s="93"/>
      <c r="F13648" s="93"/>
      <c r="H13648" s="93"/>
      <c r="J13648" s="93"/>
      <c r="L13648" s="93"/>
      <c r="N13648" s="93"/>
      <c r="P13648" s="93"/>
    </row>
    <row r="13649" spans="2:16">
      <c r="B13649" s="93"/>
      <c r="C13649" s="93"/>
      <c r="D13649" s="93"/>
      <c r="F13649" s="93"/>
      <c r="H13649" s="93"/>
      <c r="J13649" s="93"/>
      <c r="L13649" s="93"/>
      <c r="N13649" s="93"/>
      <c r="P13649" s="93"/>
    </row>
    <row r="13650" spans="2:16">
      <c r="B13650" s="93"/>
      <c r="C13650" s="93"/>
      <c r="D13650" s="93"/>
      <c r="F13650" s="93"/>
      <c r="H13650" s="93"/>
      <c r="J13650" s="93"/>
      <c r="L13650" s="93"/>
      <c r="N13650" s="93"/>
      <c r="P13650" s="93"/>
    </row>
    <row r="13651" spans="2:16">
      <c r="B13651" s="93"/>
      <c r="C13651" s="93"/>
      <c r="D13651" s="93"/>
      <c r="F13651" s="93"/>
      <c r="H13651" s="93"/>
      <c r="J13651" s="93"/>
      <c r="L13651" s="93"/>
      <c r="N13651" s="93"/>
      <c r="P13651" s="93"/>
    </row>
    <row r="13652" spans="2:16">
      <c r="B13652" s="93"/>
      <c r="C13652" s="93"/>
      <c r="D13652" s="93"/>
      <c r="F13652" s="93"/>
      <c r="H13652" s="93"/>
      <c r="J13652" s="93"/>
      <c r="L13652" s="93"/>
      <c r="N13652" s="93"/>
      <c r="P13652" s="93"/>
    </row>
    <row r="13653" spans="2:16">
      <c r="B13653" s="93"/>
      <c r="C13653" s="93"/>
      <c r="D13653" s="93"/>
      <c r="F13653" s="93"/>
      <c r="H13653" s="93"/>
      <c r="J13653" s="93"/>
      <c r="L13653" s="93"/>
      <c r="N13653" s="93"/>
      <c r="P13653" s="93"/>
    </row>
    <row r="13654" spans="2:16">
      <c r="B13654" s="93"/>
      <c r="C13654" s="93"/>
      <c r="D13654" s="93"/>
      <c r="F13654" s="93"/>
      <c r="H13654" s="93"/>
      <c r="J13654" s="93"/>
      <c r="L13654" s="93"/>
      <c r="N13654" s="93"/>
      <c r="P13654" s="93"/>
    </row>
    <row r="13655" spans="2:16">
      <c r="B13655" s="93"/>
      <c r="C13655" s="93"/>
      <c r="D13655" s="93"/>
      <c r="F13655" s="93"/>
      <c r="H13655" s="93"/>
      <c r="J13655" s="93"/>
      <c r="L13655" s="93"/>
      <c r="N13655" s="93"/>
      <c r="P13655" s="93"/>
    </row>
    <row r="13656" spans="2:16">
      <c r="B13656" s="93"/>
      <c r="C13656" s="93"/>
      <c r="D13656" s="93"/>
      <c r="F13656" s="93"/>
      <c r="H13656" s="93"/>
      <c r="J13656" s="93"/>
      <c r="L13656" s="93"/>
      <c r="N13656" s="93"/>
      <c r="P13656" s="93"/>
    </row>
    <row r="13657" spans="2:16">
      <c r="B13657" s="93"/>
      <c r="C13657" s="93"/>
      <c r="D13657" s="93"/>
      <c r="F13657" s="93"/>
      <c r="H13657" s="93"/>
      <c r="J13657" s="93"/>
      <c r="L13657" s="93"/>
      <c r="N13657" s="93"/>
      <c r="P13657" s="93"/>
    </row>
    <row r="13658" spans="2:16">
      <c r="B13658" s="93"/>
      <c r="C13658" s="93"/>
      <c r="D13658" s="93"/>
      <c r="F13658" s="93"/>
      <c r="H13658" s="93"/>
      <c r="J13658" s="93"/>
      <c r="L13658" s="93"/>
      <c r="N13658" s="93"/>
      <c r="P13658" s="93"/>
    </row>
    <row r="13659" spans="2:16">
      <c r="B13659" s="93"/>
      <c r="C13659" s="93"/>
      <c r="D13659" s="93"/>
      <c r="F13659" s="93"/>
      <c r="H13659" s="93"/>
      <c r="J13659" s="93"/>
      <c r="L13659" s="93"/>
      <c r="N13659" s="93"/>
      <c r="P13659" s="93"/>
    </row>
    <row r="13660" spans="2:16">
      <c r="B13660" s="93"/>
      <c r="C13660" s="93"/>
      <c r="D13660" s="93"/>
      <c r="F13660" s="93"/>
      <c r="H13660" s="93"/>
      <c r="J13660" s="93"/>
      <c r="L13660" s="93"/>
      <c r="N13660" s="93"/>
      <c r="P13660" s="93"/>
    </row>
    <row r="13661" spans="2:16">
      <c r="B13661" s="93"/>
      <c r="C13661" s="93"/>
      <c r="D13661" s="93"/>
      <c r="F13661" s="93"/>
      <c r="H13661" s="93"/>
      <c r="J13661" s="93"/>
      <c r="L13661" s="93"/>
      <c r="N13661" s="93"/>
      <c r="P13661" s="93"/>
    </row>
    <row r="13662" spans="2:16">
      <c r="B13662" s="93"/>
      <c r="C13662" s="93"/>
      <c r="D13662" s="93"/>
      <c r="F13662" s="93"/>
      <c r="H13662" s="93"/>
      <c r="J13662" s="93"/>
      <c r="L13662" s="93"/>
      <c r="N13662" s="93"/>
      <c r="P13662" s="93"/>
    </row>
    <row r="13663" spans="2:16">
      <c r="B13663" s="93"/>
      <c r="C13663" s="93"/>
      <c r="D13663" s="93"/>
      <c r="F13663" s="93"/>
      <c r="H13663" s="93"/>
      <c r="J13663" s="93"/>
      <c r="L13663" s="93"/>
      <c r="N13663" s="93"/>
      <c r="P13663" s="93"/>
    </row>
    <row r="13664" spans="2:16">
      <c r="B13664" s="93"/>
      <c r="C13664" s="93"/>
      <c r="D13664" s="93"/>
      <c r="F13664" s="93"/>
      <c r="H13664" s="93"/>
      <c r="J13664" s="93"/>
      <c r="L13664" s="93"/>
      <c r="N13664" s="93"/>
      <c r="P13664" s="93"/>
    </row>
    <row r="13665" spans="2:16">
      <c r="B13665" s="93"/>
      <c r="C13665" s="93"/>
      <c r="D13665" s="93"/>
      <c r="F13665" s="93"/>
      <c r="H13665" s="93"/>
      <c r="J13665" s="93"/>
      <c r="L13665" s="93"/>
      <c r="N13665" s="93"/>
      <c r="P13665" s="93"/>
    </row>
    <row r="13666" spans="2:16">
      <c r="B13666" s="93"/>
      <c r="C13666" s="93"/>
      <c r="D13666" s="93"/>
      <c r="F13666" s="93"/>
      <c r="H13666" s="93"/>
      <c r="J13666" s="93"/>
      <c r="L13666" s="93"/>
      <c r="N13666" s="93"/>
      <c r="P13666" s="93"/>
    </row>
    <row r="13667" spans="2:16">
      <c r="B13667" s="93"/>
      <c r="C13667" s="93"/>
      <c r="D13667" s="93"/>
      <c r="F13667" s="93"/>
      <c r="H13667" s="93"/>
      <c r="J13667" s="93"/>
      <c r="L13667" s="93"/>
      <c r="N13667" s="93"/>
      <c r="P13667" s="93"/>
    </row>
    <row r="13668" spans="2:16">
      <c r="B13668" s="93"/>
      <c r="C13668" s="93"/>
      <c r="D13668" s="93"/>
      <c r="F13668" s="93"/>
      <c r="H13668" s="93"/>
      <c r="J13668" s="93"/>
      <c r="L13668" s="93"/>
      <c r="N13668" s="93"/>
      <c r="P13668" s="93"/>
    </row>
    <row r="13669" spans="2:16">
      <c r="B13669" s="93"/>
      <c r="C13669" s="93"/>
      <c r="D13669" s="93"/>
      <c r="F13669" s="93"/>
      <c r="H13669" s="93"/>
      <c r="J13669" s="93"/>
      <c r="L13669" s="93"/>
      <c r="N13669" s="93"/>
      <c r="P13669" s="93"/>
    </row>
    <row r="13670" spans="2:16">
      <c r="B13670" s="93"/>
      <c r="C13670" s="93"/>
      <c r="D13670" s="93"/>
      <c r="F13670" s="93"/>
      <c r="H13670" s="93"/>
      <c r="J13670" s="93"/>
      <c r="L13670" s="93"/>
      <c r="N13670" s="93"/>
      <c r="P13670" s="93"/>
    </row>
    <row r="13671" spans="2:16">
      <c r="B13671" s="93"/>
      <c r="C13671" s="93"/>
      <c r="D13671" s="93"/>
      <c r="F13671" s="93"/>
      <c r="H13671" s="93"/>
      <c r="J13671" s="93"/>
      <c r="L13671" s="93"/>
      <c r="N13671" s="93"/>
      <c r="P13671" s="93"/>
    </row>
    <row r="13672" spans="2:16">
      <c r="B13672" s="93"/>
      <c r="C13672" s="93"/>
      <c r="D13672" s="93"/>
      <c r="F13672" s="93"/>
      <c r="H13672" s="93"/>
      <c r="J13672" s="93"/>
      <c r="L13672" s="93"/>
      <c r="N13672" s="93"/>
      <c r="P13672" s="93"/>
    </row>
    <row r="13673" spans="2:16">
      <c r="B13673" s="93"/>
      <c r="C13673" s="93"/>
      <c r="D13673" s="93"/>
      <c r="F13673" s="93"/>
      <c r="H13673" s="93"/>
      <c r="J13673" s="93"/>
      <c r="L13673" s="93"/>
      <c r="N13673" s="93"/>
      <c r="P13673" s="93"/>
    </row>
    <row r="13674" spans="2:16">
      <c r="B13674" s="93"/>
      <c r="C13674" s="93"/>
      <c r="D13674" s="93"/>
      <c r="F13674" s="93"/>
      <c r="H13674" s="93"/>
      <c r="J13674" s="93"/>
      <c r="L13674" s="93"/>
      <c r="N13674" s="93"/>
      <c r="P13674" s="93"/>
    </row>
    <row r="13675" spans="2:16">
      <c r="B13675" s="93"/>
      <c r="C13675" s="93"/>
      <c r="D13675" s="93"/>
      <c r="F13675" s="93"/>
      <c r="H13675" s="93"/>
      <c r="J13675" s="93"/>
      <c r="L13675" s="93"/>
      <c r="N13675" s="93"/>
      <c r="P13675" s="93"/>
    </row>
    <row r="13676" spans="2:16">
      <c r="B13676" s="93"/>
      <c r="C13676" s="93"/>
      <c r="D13676" s="93"/>
      <c r="F13676" s="93"/>
      <c r="H13676" s="93"/>
      <c r="J13676" s="93"/>
      <c r="L13676" s="93"/>
      <c r="N13676" s="93"/>
      <c r="P13676" s="93"/>
    </row>
    <row r="13677" spans="2:16">
      <c r="B13677" s="93"/>
      <c r="C13677" s="93"/>
      <c r="D13677" s="93"/>
      <c r="F13677" s="93"/>
      <c r="H13677" s="93"/>
      <c r="J13677" s="93"/>
      <c r="L13677" s="93"/>
      <c r="N13677" s="93"/>
      <c r="P13677" s="93"/>
    </row>
    <row r="13678" spans="2:16">
      <c r="B13678" s="93"/>
      <c r="C13678" s="93"/>
      <c r="D13678" s="93"/>
      <c r="F13678" s="93"/>
      <c r="H13678" s="93"/>
      <c r="J13678" s="93"/>
      <c r="L13678" s="93"/>
      <c r="N13678" s="93"/>
      <c r="P13678" s="93"/>
    </row>
    <row r="13679" spans="2:16">
      <c r="B13679" s="93"/>
      <c r="C13679" s="93"/>
      <c r="D13679" s="93"/>
      <c r="F13679" s="93"/>
      <c r="H13679" s="93"/>
      <c r="J13679" s="93"/>
      <c r="L13679" s="93"/>
      <c r="N13679" s="93"/>
      <c r="P13679" s="93"/>
    </row>
    <row r="13680" spans="2:16">
      <c r="B13680" s="93"/>
      <c r="C13680" s="93"/>
      <c r="D13680" s="93"/>
      <c r="F13680" s="93"/>
      <c r="H13680" s="93"/>
      <c r="J13680" s="93"/>
      <c r="L13680" s="93"/>
      <c r="N13680" s="93"/>
      <c r="P13680" s="93"/>
    </row>
    <row r="13681" spans="2:16">
      <c r="B13681" s="93"/>
      <c r="C13681" s="93"/>
      <c r="D13681" s="93"/>
      <c r="F13681" s="93"/>
      <c r="H13681" s="93"/>
      <c r="J13681" s="93"/>
      <c r="L13681" s="93"/>
      <c r="N13681" s="93"/>
      <c r="P13681" s="93"/>
    </row>
    <row r="13682" spans="2:16">
      <c r="B13682" s="93"/>
      <c r="C13682" s="93"/>
      <c r="D13682" s="93"/>
      <c r="F13682" s="93"/>
      <c r="H13682" s="93"/>
      <c r="J13682" s="93"/>
      <c r="L13682" s="93"/>
      <c r="N13682" s="93"/>
      <c r="P13682" s="93"/>
    </row>
    <row r="13683" spans="2:16">
      <c r="B13683" s="93"/>
      <c r="C13683" s="93"/>
      <c r="D13683" s="93"/>
      <c r="F13683" s="93"/>
      <c r="H13683" s="93"/>
      <c r="J13683" s="93"/>
      <c r="L13683" s="93"/>
      <c r="N13683" s="93"/>
      <c r="P13683" s="93"/>
    </row>
    <row r="13684" spans="2:16">
      <c r="B13684" s="93"/>
      <c r="C13684" s="93"/>
      <c r="D13684" s="93"/>
      <c r="F13684" s="93"/>
      <c r="H13684" s="93"/>
      <c r="J13684" s="93"/>
      <c r="L13684" s="93"/>
      <c r="N13684" s="93"/>
      <c r="P13684" s="93"/>
    </row>
    <row r="13685" spans="2:16">
      <c r="B13685" s="93"/>
      <c r="C13685" s="93"/>
      <c r="D13685" s="93"/>
      <c r="F13685" s="93"/>
      <c r="H13685" s="93"/>
      <c r="J13685" s="93"/>
      <c r="L13685" s="93"/>
      <c r="N13685" s="93"/>
      <c r="P13685" s="93"/>
    </row>
    <row r="13686" spans="2:16">
      <c r="B13686" s="93"/>
      <c r="C13686" s="93"/>
      <c r="D13686" s="93"/>
      <c r="F13686" s="93"/>
      <c r="H13686" s="93"/>
      <c r="J13686" s="93"/>
      <c r="L13686" s="93"/>
      <c r="N13686" s="93"/>
      <c r="P13686" s="93"/>
    </row>
    <row r="13687" spans="2:16">
      <c r="B13687" s="93"/>
      <c r="C13687" s="93"/>
      <c r="D13687" s="93"/>
      <c r="F13687" s="93"/>
      <c r="H13687" s="93"/>
      <c r="J13687" s="93"/>
      <c r="L13687" s="93"/>
      <c r="N13687" s="93"/>
      <c r="P13687" s="93"/>
    </row>
    <row r="13688" spans="2:16">
      <c r="B13688" s="93"/>
      <c r="C13688" s="93"/>
      <c r="D13688" s="93"/>
      <c r="F13688" s="93"/>
      <c r="H13688" s="93"/>
      <c r="J13688" s="93"/>
      <c r="L13688" s="93"/>
      <c r="N13688" s="93"/>
      <c r="P13688" s="93"/>
    </row>
    <row r="13689" spans="2:16">
      <c r="B13689" s="93"/>
      <c r="C13689" s="93"/>
      <c r="D13689" s="93"/>
      <c r="F13689" s="93"/>
      <c r="H13689" s="93"/>
      <c r="J13689" s="93"/>
      <c r="L13689" s="93"/>
      <c r="N13689" s="93"/>
      <c r="P13689" s="93"/>
    </row>
    <row r="13690" spans="2:16">
      <c r="B13690" s="93"/>
      <c r="C13690" s="93"/>
      <c r="D13690" s="93"/>
      <c r="F13690" s="93"/>
      <c r="H13690" s="93"/>
      <c r="J13690" s="93"/>
      <c r="L13690" s="93"/>
      <c r="N13690" s="93"/>
      <c r="P13690" s="93"/>
    </row>
    <row r="13691" spans="2:16">
      <c r="B13691" s="93"/>
      <c r="C13691" s="93"/>
      <c r="D13691" s="93"/>
      <c r="F13691" s="93"/>
      <c r="H13691" s="93"/>
      <c r="J13691" s="93"/>
      <c r="L13691" s="93"/>
      <c r="N13691" s="93"/>
      <c r="P13691" s="93"/>
    </row>
    <row r="13692" spans="2:16">
      <c r="B13692" s="93"/>
      <c r="C13692" s="93"/>
      <c r="D13692" s="93"/>
      <c r="F13692" s="93"/>
      <c r="H13692" s="93"/>
      <c r="J13692" s="93"/>
      <c r="L13692" s="93"/>
      <c r="N13692" s="93"/>
      <c r="P13692" s="93"/>
    </row>
    <row r="13693" spans="2:16">
      <c r="B13693" s="93"/>
      <c r="C13693" s="93"/>
      <c r="D13693" s="93"/>
      <c r="F13693" s="93"/>
      <c r="H13693" s="93"/>
      <c r="J13693" s="93"/>
      <c r="L13693" s="93"/>
      <c r="N13693" s="93"/>
      <c r="P13693" s="93"/>
    </row>
    <row r="13694" spans="2:16">
      <c r="B13694" s="93"/>
      <c r="C13694" s="93"/>
      <c r="D13694" s="93"/>
      <c r="F13694" s="93"/>
      <c r="H13694" s="93"/>
      <c r="J13694" s="93"/>
      <c r="L13694" s="93"/>
      <c r="N13694" s="93"/>
      <c r="P13694" s="93"/>
    </row>
    <row r="13695" spans="2:16">
      <c r="B13695" s="93"/>
      <c r="C13695" s="93"/>
      <c r="D13695" s="93"/>
      <c r="F13695" s="93"/>
      <c r="H13695" s="93"/>
      <c r="J13695" s="93"/>
      <c r="L13695" s="93"/>
      <c r="N13695" s="93"/>
      <c r="P13695" s="93"/>
    </row>
    <row r="13696" spans="2:16">
      <c r="B13696" s="93"/>
      <c r="C13696" s="93"/>
      <c r="D13696" s="93"/>
      <c r="F13696" s="93"/>
      <c r="H13696" s="93"/>
      <c r="J13696" s="93"/>
      <c r="L13696" s="93"/>
      <c r="N13696" s="93"/>
      <c r="P13696" s="93"/>
    </row>
    <row r="13697" spans="2:16">
      <c r="B13697" s="93"/>
      <c r="C13697" s="93"/>
      <c r="D13697" s="93"/>
      <c r="F13697" s="93"/>
      <c r="H13697" s="93"/>
      <c r="J13697" s="93"/>
      <c r="L13697" s="93"/>
      <c r="N13697" s="93"/>
      <c r="P13697" s="93"/>
    </row>
    <row r="13698" spans="2:16">
      <c r="B13698" s="93"/>
      <c r="C13698" s="93"/>
      <c r="D13698" s="93"/>
      <c r="F13698" s="93"/>
      <c r="H13698" s="93"/>
      <c r="J13698" s="93"/>
      <c r="L13698" s="93"/>
      <c r="N13698" s="93"/>
      <c r="P13698" s="93"/>
    </row>
    <row r="13699" spans="2:16">
      <c r="B13699" s="93"/>
      <c r="C13699" s="93"/>
      <c r="D13699" s="93"/>
      <c r="F13699" s="93"/>
      <c r="H13699" s="93"/>
      <c r="J13699" s="93"/>
      <c r="L13699" s="93"/>
      <c r="N13699" s="93"/>
      <c r="P13699" s="93"/>
    </row>
    <row r="13700" spans="2:16">
      <c r="B13700" s="93"/>
      <c r="C13700" s="93"/>
      <c r="D13700" s="93"/>
      <c r="F13700" s="93"/>
      <c r="H13700" s="93"/>
      <c r="J13700" s="93"/>
      <c r="L13700" s="93"/>
      <c r="N13700" s="93"/>
      <c r="P13700" s="93"/>
    </row>
    <row r="13701" spans="2:16">
      <c r="B13701" s="93"/>
      <c r="C13701" s="93"/>
      <c r="D13701" s="93"/>
      <c r="F13701" s="93"/>
      <c r="H13701" s="93"/>
      <c r="J13701" s="93"/>
      <c r="L13701" s="93"/>
      <c r="N13701" s="93"/>
      <c r="P13701" s="93"/>
    </row>
    <row r="13702" spans="2:16">
      <c r="B13702" s="93"/>
      <c r="C13702" s="93"/>
      <c r="D13702" s="93"/>
      <c r="F13702" s="93"/>
      <c r="H13702" s="93"/>
      <c r="J13702" s="93"/>
      <c r="L13702" s="93"/>
      <c r="N13702" s="93"/>
      <c r="P13702" s="93"/>
    </row>
    <row r="13703" spans="2:16">
      <c r="B13703" s="93"/>
      <c r="C13703" s="93"/>
      <c r="D13703" s="93"/>
      <c r="F13703" s="93"/>
      <c r="H13703" s="93"/>
      <c r="J13703" s="93"/>
      <c r="L13703" s="93"/>
      <c r="N13703" s="93"/>
      <c r="P13703" s="93"/>
    </row>
    <row r="13704" spans="2:16">
      <c r="B13704" s="93"/>
      <c r="C13704" s="93"/>
      <c r="D13704" s="93"/>
      <c r="F13704" s="93"/>
      <c r="H13704" s="93"/>
      <c r="J13704" s="93"/>
      <c r="L13704" s="93"/>
      <c r="N13704" s="93"/>
      <c r="P13704" s="93"/>
    </row>
    <row r="13705" spans="2:16">
      <c r="B13705" s="93"/>
      <c r="C13705" s="93"/>
      <c r="D13705" s="93"/>
      <c r="F13705" s="93"/>
      <c r="H13705" s="93"/>
      <c r="J13705" s="93"/>
      <c r="L13705" s="93"/>
      <c r="N13705" s="93"/>
      <c r="P13705" s="93"/>
    </row>
    <row r="13706" spans="2:16">
      <c r="B13706" s="93"/>
      <c r="C13706" s="93"/>
      <c r="D13706" s="93"/>
      <c r="F13706" s="93"/>
      <c r="H13706" s="93"/>
      <c r="J13706" s="93"/>
      <c r="L13706" s="93"/>
      <c r="N13706" s="93"/>
      <c r="P13706" s="93"/>
    </row>
    <row r="13707" spans="2:16">
      <c r="B13707" s="93"/>
      <c r="C13707" s="93"/>
      <c r="D13707" s="93"/>
      <c r="F13707" s="93"/>
      <c r="H13707" s="93"/>
      <c r="J13707" s="93"/>
      <c r="L13707" s="93"/>
      <c r="N13707" s="93"/>
      <c r="P13707" s="93"/>
    </row>
    <row r="13708" spans="2:16">
      <c r="B13708" s="93"/>
      <c r="C13708" s="93"/>
      <c r="D13708" s="93"/>
      <c r="F13708" s="93"/>
      <c r="H13708" s="93"/>
      <c r="J13708" s="93"/>
      <c r="L13708" s="93"/>
      <c r="N13708" s="93"/>
      <c r="P13708" s="93"/>
    </row>
    <row r="13709" spans="2:16">
      <c r="B13709" s="93"/>
      <c r="C13709" s="93"/>
      <c r="D13709" s="93"/>
      <c r="F13709" s="93"/>
      <c r="H13709" s="93"/>
      <c r="J13709" s="93"/>
      <c r="L13709" s="93"/>
      <c r="N13709" s="93"/>
      <c r="P13709" s="93"/>
    </row>
    <row r="13710" spans="2:16">
      <c r="B13710" s="93"/>
      <c r="C13710" s="93"/>
      <c r="D13710" s="93"/>
      <c r="F13710" s="93"/>
      <c r="H13710" s="93"/>
      <c r="J13710" s="93"/>
      <c r="L13710" s="93"/>
      <c r="N13710" s="93"/>
      <c r="P13710" s="93"/>
    </row>
    <row r="13711" spans="2:16">
      <c r="B13711" s="93"/>
      <c r="C13711" s="93"/>
      <c r="D13711" s="93"/>
      <c r="F13711" s="93"/>
      <c r="H13711" s="93"/>
      <c r="J13711" s="93"/>
      <c r="L13711" s="93"/>
      <c r="N13711" s="93"/>
      <c r="P13711" s="93"/>
    </row>
    <row r="13712" spans="2:16">
      <c r="B13712" s="93"/>
      <c r="C13712" s="93"/>
      <c r="D13712" s="93"/>
      <c r="F13712" s="93"/>
      <c r="H13712" s="93"/>
      <c r="J13712" s="93"/>
      <c r="L13712" s="93"/>
      <c r="N13712" s="93"/>
      <c r="P13712" s="93"/>
    </row>
    <row r="13713" spans="2:16">
      <c r="B13713" s="93"/>
      <c r="C13713" s="93"/>
      <c r="D13713" s="93"/>
      <c r="F13713" s="93"/>
      <c r="H13713" s="93"/>
      <c r="J13713" s="93"/>
      <c r="L13713" s="93"/>
      <c r="N13713" s="93"/>
      <c r="P13713" s="93"/>
    </row>
    <row r="13714" spans="2:16">
      <c r="B13714" s="93"/>
      <c r="C13714" s="93"/>
      <c r="D13714" s="93"/>
      <c r="F13714" s="93"/>
      <c r="H13714" s="93"/>
      <c r="J13714" s="93"/>
      <c r="L13714" s="93"/>
      <c r="N13714" s="93"/>
      <c r="P13714" s="93"/>
    </row>
    <row r="13715" spans="2:16">
      <c r="B13715" s="93"/>
      <c r="C13715" s="93"/>
      <c r="D13715" s="93"/>
      <c r="F13715" s="93"/>
      <c r="H13715" s="93"/>
      <c r="J13715" s="93"/>
      <c r="L13715" s="93"/>
      <c r="N13715" s="93"/>
      <c r="P13715" s="93"/>
    </row>
    <row r="13716" spans="2:16">
      <c r="B13716" s="93"/>
      <c r="C13716" s="93"/>
      <c r="D13716" s="93"/>
      <c r="F13716" s="93"/>
      <c r="H13716" s="93"/>
      <c r="J13716" s="93"/>
      <c r="L13716" s="93"/>
      <c r="N13716" s="93"/>
      <c r="P13716" s="93"/>
    </row>
    <row r="13717" spans="2:16">
      <c r="B13717" s="93"/>
      <c r="C13717" s="93"/>
      <c r="D13717" s="93"/>
      <c r="F13717" s="93"/>
      <c r="H13717" s="93"/>
      <c r="J13717" s="93"/>
      <c r="L13717" s="93"/>
      <c r="N13717" s="93"/>
      <c r="P13717" s="93"/>
    </row>
    <row r="13718" spans="2:16">
      <c r="B13718" s="93"/>
      <c r="C13718" s="93"/>
      <c r="D13718" s="93"/>
      <c r="F13718" s="93"/>
      <c r="H13718" s="93"/>
      <c r="J13718" s="93"/>
      <c r="L13718" s="93"/>
      <c r="N13718" s="93"/>
      <c r="P13718" s="93"/>
    </row>
    <row r="13719" spans="2:16">
      <c r="B13719" s="93"/>
      <c r="C13719" s="93"/>
      <c r="D13719" s="93"/>
      <c r="F13719" s="93"/>
      <c r="H13719" s="93"/>
      <c r="J13719" s="93"/>
      <c r="L13719" s="93"/>
      <c r="N13719" s="93"/>
      <c r="P13719" s="93"/>
    </row>
    <row r="13720" spans="2:16">
      <c r="B13720" s="93"/>
      <c r="C13720" s="93"/>
      <c r="D13720" s="93"/>
      <c r="F13720" s="93"/>
      <c r="H13720" s="93"/>
      <c r="J13720" s="93"/>
      <c r="L13720" s="93"/>
      <c r="N13720" s="93"/>
      <c r="P13720" s="93"/>
    </row>
    <row r="13721" spans="2:16">
      <c r="B13721" s="93"/>
      <c r="C13721" s="93"/>
      <c r="D13721" s="93"/>
      <c r="F13721" s="93"/>
      <c r="H13721" s="93"/>
      <c r="J13721" s="93"/>
      <c r="L13721" s="93"/>
      <c r="N13721" s="93"/>
      <c r="P13721" s="93"/>
    </row>
    <row r="13722" spans="2:16">
      <c r="B13722" s="93"/>
      <c r="C13722" s="93"/>
      <c r="D13722" s="93"/>
      <c r="F13722" s="93"/>
      <c r="H13722" s="93"/>
      <c r="J13722" s="93"/>
      <c r="L13722" s="93"/>
      <c r="N13722" s="93"/>
      <c r="P13722" s="93"/>
    </row>
    <row r="13723" spans="2:16">
      <c r="B13723" s="93"/>
      <c r="C13723" s="93"/>
      <c r="D13723" s="93"/>
      <c r="F13723" s="93"/>
      <c r="H13723" s="93"/>
      <c r="J13723" s="93"/>
      <c r="L13723" s="93"/>
      <c r="N13723" s="93"/>
      <c r="P13723" s="93"/>
    </row>
    <row r="13724" spans="2:16">
      <c r="B13724" s="93"/>
      <c r="C13724" s="93"/>
      <c r="D13724" s="93"/>
      <c r="F13724" s="93"/>
      <c r="H13724" s="93"/>
      <c r="J13724" s="93"/>
      <c r="L13724" s="93"/>
      <c r="N13724" s="93"/>
      <c r="P13724" s="93"/>
    </row>
    <row r="13725" spans="2:16">
      <c r="B13725" s="93"/>
      <c r="C13725" s="93"/>
      <c r="D13725" s="93"/>
      <c r="F13725" s="93"/>
      <c r="H13725" s="93"/>
      <c r="J13725" s="93"/>
      <c r="L13725" s="93"/>
      <c r="N13725" s="93"/>
      <c r="P13725" s="93"/>
    </row>
    <row r="13726" spans="2:16">
      <c r="B13726" s="93"/>
      <c r="C13726" s="93"/>
      <c r="D13726" s="93"/>
      <c r="F13726" s="93"/>
      <c r="H13726" s="93"/>
      <c r="J13726" s="93"/>
      <c r="L13726" s="93"/>
      <c r="N13726" s="93"/>
      <c r="P13726" s="93"/>
    </row>
    <row r="13727" spans="2:16">
      <c r="B13727" s="93"/>
      <c r="C13727" s="93"/>
      <c r="D13727" s="93"/>
      <c r="F13727" s="93"/>
      <c r="H13727" s="93"/>
      <c r="J13727" s="93"/>
      <c r="L13727" s="93"/>
      <c r="N13727" s="93"/>
      <c r="P13727" s="93"/>
    </row>
    <row r="13728" spans="2:16">
      <c r="B13728" s="93"/>
      <c r="C13728" s="93"/>
      <c r="D13728" s="93"/>
      <c r="F13728" s="93"/>
      <c r="H13728" s="93"/>
      <c r="J13728" s="93"/>
      <c r="L13728" s="93"/>
      <c r="N13728" s="93"/>
      <c r="P13728" s="93"/>
    </row>
    <row r="13729" spans="2:16">
      <c r="B13729" s="93"/>
      <c r="C13729" s="93"/>
      <c r="D13729" s="93"/>
      <c r="F13729" s="93"/>
      <c r="H13729" s="93"/>
      <c r="J13729" s="93"/>
      <c r="L13729" s="93"/>
      <c r="N13729" s="93"/>
      <c r="P13729" s="93"/>
    </row>
    <row r="13730" spans="2:16">
      <c r="B13730" s="93"/>
      <c r="C13730" s="93"/>
      <c r="D13730" s="93"/>
      <c r="F13730" s="93"/>
      <c r="H13730" s="93"/>
      <c r="J13730" s="93"/>
      <c r="L13730" s="93"/>
      <c r="N13730" s="93"/>
      <c r="P13730" s="93"/>
    </row>
    <row r="13731" spans="2:16">
      <c r="B13731" s="93"/>
      <c r="C13731" s="93"/>
      <c r="D13731" s="93"/>
      <c r="F13731" s="93"/>
      <c r="H13731" s="93"/>
      <c r="J13731" s="93"/>
      <c r="L13731" s="93"/>
      <c r="N13731" s="93"/>
      <c r="P13731" s="93"/>
    </row>
    <row r="13732" spans="2:16">
      <c r="B13732" s="93"/>
      <c r="C13732" s="93"/>
      <c r="D13732" s="93"/>
      <c r="F13732" s="93"/>
      <c r="H13732" s="93"/>
      <c r="J13732" s="93"/>
      <c r="L13732" s="93"/>
      <c r="N13732" s="93"/>
      <c r="P13732" s="93"/>
    </row>
    <row r="13733" spans="2:16">
      <c r="B13733" s="93"/>
      <c r="C13733" s="93"/>
      <c r="D13733" s="93"/>
      <c r="F13733" s="93"/>
      <c r="H13733" s="93"/>
      <c r="J13733" s="93"/>
      <c r="L13733" s="93"/>
      <c r="N13733" s="93"/>
      <c r="P13733" s="93"/>
    </row>
    <row r="13734" spans="2:16">
      <c r="B13734" s="93"/>
      <c r="C13734" s="93"/>
      <c r="D13734" s="93"/>
      <c r="F13734" s="93"/>
      <c r="H13734" s="93"/>
      <c r="J13734" s="93"/>
      <c r="L13734" s="93"/>
      <c r="N13734" s="93"/>
      <c r="P13734" s="93"/>
    </row>
    <row r="13735" spans="2:16">
      <c r="B13735" s="93"/>
      <c r="C13735" s="93"/>
      <c r="D13735" s="93"/>
      <c r="F13735" s="93"/>
      <c r="H13735" s="93"/>
      <c r="J13735" s="93"/>
      <c r="L13735" s="93"/>
      <c r="N13735" s="93"/>
      <c r="P13735" s="93"/>
    </row>
    <row r="13736" spans="2:16">
      <c r="B13736" s="93"/>
      <c r="C13736" s="93"/>
      <c r="D13736" s="93"/>
      <c r="F13736" s="93"/>
      <c r="H13736" s="93"/>
      <c r="J13736" s="93"/>
      <c r="L13736" s="93"/>
      <c r="N13736" s="93"/>
      <c r="P13736" s="93"/>
    </row>
    <row r="13737" spans="2:16">
      <c r="B13737" s="93"/>
      <c r="C13737" s="93"/>
      <c r="D13737" s="93"/>
      <c r="F13737" s="93"/>
      <c r="H13737" s="93"/>
      <c r="J13737" s="93"/>
      <c r="L13737" s="93"/>
      <c r="N13737" s="93"/>
      <c r="P13737" s="93"/>
    </row>
    <row r="13738" spans="2:16">
      <c r="B13738" s="93"/>
      <c r="C13738" s="93"/>
      <c r="D13738" s="93"/>
      <c r="F13738" s="93"/>
      <c r="H13738" s="93"/>
      <c r="J13738" s="93"/>
      <c r="L13738" s="93"/>
      <c r="N13738" s="93"/>
      <c r="P13738" s="93"/>
    </row>
    <row r="13739" spans="2:16">
      <c r="B13739" s="93"/>
      <c r="C13739" s="93"/>
      <c r="D13739" s="93"/>
      <c r="F13739" s="93"/>
      <c r="H13739" s="93"/>
      <c r="J13739" s="93"/>
      <c r="L13739" s="93"/>
      <c r="N13739" s="93"/>
      <c r="P13739" s="93"/>
    </row>
    <row r="13740" spans="2:16">
      <c r="B13740" s="93"/>
      <c r="C13740" s="93"/>
      <c r="D13740" s="93"/>
      <c r="F13740" s="93"/>
      <c r="H13740" s="93"/>
      <c r="J13740" s="93"/>
      <c r="L13740" s="93"/>
      <c r="N13740" s="93"/>
      <c r="P13740" s="93"/>
    </row>
    <row r="13741" spans="2:16">
      <c r="B13741" s="93"/>
      <c r="C13741" s="93"/>
      <c r="D13741" s="93"/>
      <c r="F13741" s="93"/>
      <c r="H13741" s="93"/>
      <c r="J13741" s="93"/>
      <c r="L13741" s="93"/>
      <c r="N13741" s="93"/>
      <c r="P13741" s="93"/>
    </row>
    <row r="13742" spans="2:16">
      <c r="B13742" s="93"/>
      <c r="C13742" s="93"/>
      <c r="D13742" s="93"/>
      <c r="F13742" s="93"/>
      <c r="H13742" s="93"/>
      <c r="J13742" s="93"/>
      <c r="L13742" s="93"/>
      <c r="N13742" s="93"/>
      <c r="P13742" s="93"/>
    </row>
    <row r="13743" spans="2:16">
      <c r="B13743" s="93"/>
      <c r="C13743" s="93"/>
      <c r="D13743" s="93"/>
      <c r="F13743" s="93"/>
      <c r="H13743" s="93"/>
      <c r="J13743" s="93"/>
      <c r="L13743" s="93"/>
      <c r="N13743" s="93"/>
      <c r="P13743" s="93"/>
    </row>
    <row r="13744" spans="2:16">
      <c r="B13744" s="93"/>
      <c r="C13744" s="93"/>
      <c r="D13744" s="93"/>
      <c r="F13744" s="93"/>
      <c r="H13744" s="93"/>
      <c r="J13744" s="93"/>
      <c r="L13744" s="93"/>
      <c r="N13744" s="93"/>
      <c r="P13744" s="93"/>
    </row>
    <row r="13745" spans="2:16">
      <c r="B13745" s="93"/>
      <c r="C13745" s="93"/>
      <c r="D13745" s="93"/>
      <c r="F13745" s="93"/>
      <c r="H13745" s="93"/>
      <c r="J13745" s="93"/>
      <c r="L13745" s="93"/>
      <c r="N13745" s="93"/>
      <c r="P13745" s="93"/>
    </row>
    <row r="13746" spans="2:16">
      <c r="B13746" s="93"/>
      <c r="C13746" s="93"/>
      <c r="D13746" s="93"/>
      <c r="F13746" s="93"/>
      <c r="H13746" s="93"/>
      <c r="J13746" s="93"/>
      <c r="L13746" s="93"/>
      <c r="N13746" s="93"/>
      <c r="P13746" s="93"/>
    </row>
    <row r="13747" spans="2:16">
      <c r="B13747" s="93"/>
      <c r="C13747" s="93"/>
      <c r="D13747" s="93"/>
      <c r="F13747" s="93"/>
      <c r="H13747" s="93"/>
      <c r="J13747" s="93"/>
      <c r="L13747" s="93"/>
      <c r="N13747" s="93"/>
      <c r="P13747" s="93"/>
    </row>
    <row r="13748" spans="2:16">
      <c r="B13748" s="93"/>
      <c r="C13748" s="93"/>
      <c r="D13748" s="93"/>
      <c r="F13748" s="93"/>
      <c r="H13748" s="93"/>
      <c r="J13748" s="93"/>
      <c r="L13748" s="93"/>
      <c r="N13748" s="93"/>
      <c r="P13748" s="93"/>
    </row>
    <row r="13749" spans="2:16">
      <c r="B13749" s="93"/>
      <c r="C13749" s="93"/>
      <c r="D13749" s="93"/>
      <c r="F13749" s="93"/>
      <c r="H13749" s="93"/>
      <c r="J13749" s="93"/>
      <c r="L13749" s="93"/>
      <c r="N13749" s="93"/>
      <c r="P13749" s="93"/>
    </row>
    <row r="13750" spans="2:16">
      <c r="B13750" s="93"/>
      <c r="C13750" s="93"/>
      <c r="D13750" s="93"/>
      <c r="F13750" s="93"/>
      <c r="H13750" s="93"/>
      <c r="J13750" s="93"/>
      <c r="L13750" s="93"/>
      <c r="N13750" s="93"/>
      <c r="P13750" s="93"/>
    </row>
    <row r="13751" spans="2:16">
      <c r="B13751" s="93"/>
      <c r="C13751" s="93"/>
      <c r="D13751" s="93"/>
      <c r="F13751" s="93"/>
      <c r="H13751" s="93"/>
      <c r="J13751" s="93"/>
      <c r="L13751" s="93"/>
      <c r="N13751" s="93"/>
      <c r="P13751" s="93"/>
    </row>
    <row r="13752" spans="2:16">
      <c r="B13752" s="93"/>
      <c r="C13752" s="93"/>
      <c r="D13752" s="93"/>
      <c r="F13752" s="93"/>
      <c r="H13752" s="93"/>
      <c r="J13752" s="93"/>
      <c r="L13752" s="93"/>
      <c r="N13752" s="93"/>
      <c r="P13752" s="93"/>
    </row>
    <row r="13753" spans="2:16">
      <c r="B13753" s="93"/>
      <c r="C13753" s="93"/>
      <c r="D13753" s="93"/>
      <c r="F13753" s="93"/>
      <c r="H13753" s="93"/>
      <c r="J13753" s="93"/>
      <c r="L13753" s="93"/>
      <c r="N13753" s="93"/>
      <c r="P13753" s="93"/>
    </row>
    <row r="13754" spans="2:16">
      <c r="B13754" s="93"/>
      <c r="C13754" s="93"/>
      <c r="D13754" s="93"/>
      <c r="F13754" s="93"/>
      <c r="H13754" s="93"/>
      <c r="J13754" s="93"/>
      <c r="L13754" s="93"/>
      <c r="N13754" s="93"/>
      <c r="P13754" s="93"/>
    </row>
    <row r="13755" spans="2:16">
      <c r="B13755" s="93"/>
      <c r="C13755" s="93"/>
      <c r="D13755" s="93"/>
      <c r="F13755" s="93"/>
      <c r="H13755" s="93"/>
      <c r="J13755" s="93"/>
      <c r="L13755" s="93"/>
      <c r="N13755" s="93"/>
      <c r="P13755" s="93"/>
    </row>
    <row r="13756" spans="2:16">
      <c r="B13756" s="93"/>
      <c r="C13756" s="93"/>
      <c r="D13756" s="93"/>
      <c r="F13756" s="93"/>
      <c r="H13756" s="93"/>
      <c r="J13756" s="93"/>
      <c r="L13756" s="93"/>
      <c r="N13756" s="93"/>
      <c r="P13756" s="93"/>
    </row>
    <row r="13757" spans="2:16">
      <c r="B13757" s="93"/>
      <c r="C13757" s="93"/>
      <c r="D13757" s="93"/>
      <c r="F13757" s="93"/>
      <c r="H13757" s="93"/>
      <c r="J13757" s="93"/>
      <c r="L13757" s="93"/>
      <c r="N13757" s="93"/>
      <c r="P13757" s="93"/>
    </row>
    <row r="13758" spans="2:16">
      <c r="B13758" s="93"/>
      <c r="C13758" s="93"/>
      <c r="D13758" s="93"/>
      <c r="F13758" s="93"/>
      <c r="H13758" s="93"/>
      <c r="J13758" s="93"/>
      <c r="L13758" s="93"/>
      <c r="N13758" s="93"/>
      <c r="P13758" s="93"/>
    </row>
    <row r="13759" spans="2:16">
      <c r="B13759" s="93"/>
      <c r="C13759" s="93"/>
      <c r="D13759" s="93"/>
      <c r="F13759" s="93"/>
      <c r="H13759" s="93"/>
      <c r="J13759" s="93"/>
      <c r="L13759" s="93"/>
      <c r="N13759" s="93"/>
      <c r="P13759" s="93"/>
    </row>
    <row r="13760" spans="2:16">
      <c r="B13760" s="93"/>
      <c r="C13760" s="93"/>
      <c r="D13760" s="93"/>
      <c r="F13760" s="93"/>
      <c r="H13760" s="93"/>
      <c r="J13760" s="93"/>
      <c r="L13760" s="93"/>
      <c r="N13760" s="93"/>
      <c r="P13760" s="93"/>
    </row>
    <row r="13761" spans="2:16">
      <c r="B13761" s="93"/>
      <c r="C13761" s="93"/>
      <c r="D13761" s="93"/>
      <c r="F13761" s="93"/>
      <c r="H13761" s="93"/>
      <c r="J13761" s="93"/>
      <c r="L13761" s="93"/>
      <c r="N13761" s="93"/>
      <c r="P13761" s="93"/>
    </row>
    <row r="13762" spans="2:16">
      <c r="B13762" s="93"/>
      <c r="C13762" s="93"/>
      <c r="D13762" s="93"/>
      <c r="F13762" s="93"/>
      <c r="H13762" s="93"/>
      <c r="J13762" s="93"/>
      <c r="L13762" s="93"/>
      <c r="N13762" s="93"/>
      <c r="P13762" s="93"/>
    </row>
    <row r="13763" spans="2:16">
      <c r="B13763" s="93"/>
      <c r="C13763" s="93"/>
      <c r="D13763" s="93"/>
      <c r="F13763" s="93"/>
      <c r="H13763" s="93"/>
      <c r="J13763" s="93"/>
      <c r="L13763" s="93"/>
      <c r="N13763" s="93"/>
      <c r="P13763" s="93"/>
    </row>
    <row r="13764" spans="2:16">
      <c r="B13764" s="93"/>
      <c r="C13764" s="93"/>
      <c r="D13764" s="93"/>
      <c r="F13764" s="93"/>
      <c r="H13764" s="93"/>
      <c r="J13764" s="93"/>
      <c r="L13764" s="93"/>
      <c r="N13764" s="93"/>
      <c r="P13764" s="93"/>
    </row>
    <row r="13765" spans="2:16">
      <c r="B13765" s="93"/>
      <c r="C13765" s="93"/>
      <c r="D13765" s="93"/>
      <c r="F13765" s="93"/>
      <c r="H13765" s="93"/>
      <c r="J13765" s="93"/>
      <c r="L13765" s="93"/>
      <c r="N13765" s="93"/>
      <c r="P13765" s="93"/>
    </row>
    <row r="13766" spans="2:16">
      <c r="B13766" s="93"/>
      <c r="C13766" s="93"/>
      <c r="D13766" s="93"/>
      <c r="F13766" s="93"/>
      <c r="H13766" s="93"/>
      <c r="J13766" s="93"/>
      <c r="L13766" s="93"/>
      <c r="N13766" s="93"/>
      <c r="P13766" s="93"/>
    </row>
    <row r="13767" spans="2:16">
      <c r="B13767" s="93"/>
      <c r="C13767" s="93"/>
      <c r="D13767" s="93"/>
      <c r="F13767" s="93"/>
      <c r="H13767" s="93"/>
      <c r="J13767" s="93"/>
      <c r="L13767" s="93"/>
      <c r="N13767" s="93"/>
      <c r="P13767" s="93"/>
    </row>
    <row r="13768" spans="2:16">
      <c r="B13768" s="93"/>
      <c r="C13768" s="93"/>
      <c r="D13768" s="93"/>
      <c r="F13768" s="93"/>
      <c r="H13768" s="93"/>
      <c r="J13768" s="93"/>
      <c r="L13768" s="93"/>
      <c r="N13768" s="93"/>
      <c r="P13768" s="93"/>
    </row>
    <row r="13769" spans="2:16">
      <c r="B13769" s="93"/>
      <c r="C13769" s="93"/>
      <c r="D13769" s="93"/>
      <c r="F13769" s="93"/>
      <c r="H13769" s="93"/>
      <c r="J13769" s="93"/>
      <c r="L13769" s="93"/>
      <c r="N13769" s="93"/>
      <c r="P13769" s="93"/>
    </row>
    <row r="13770" spans="2:16">
      <c r="B13770" s="93"/>
      <c r="C13770" s="93"/>
      <c r="D13770" s="93"/>
      <c r="F13770" s="93"/>
      <c r="H13770" s="93"/>
      <c r="J13770" s="93"/>
      <c r="L13770" s="93"/>
      <c r="N13770" s="93"/>
      <c r="P13770" s="93"/>
    </row>
    <row r="13771" spans="2:16">
      <c r="B13771" s="93"/>
      <c r="C13771" s="93"/>
      <c r="D13771" s="93"/>
      <c r="F13771" s="93"/>
      <c r="H13771" s="93"/>
      <c r="J13771" s="93"/>
      <c r="L13771" s="93"/>
      <c r="N13771" s="93"/>
      <c r="P13771" s="93"/>
    </row>
    <row r="13772" spans="2:16">
      <c r="B13772" s="93"/>
      <c r="C13772" s="93"/>
      <c r="D13772" s="93"/>
      <c r="F13772" s="93"/>
      <c r="H13772" s="93"/>
      <c r="J13772" s="93"/>
      <c r="L13772" s="93"/>
      <c r="N13772" s="93"/>
      <c r="P13772" s="93"/>
    </row>
    <row r="13773" spans="2:16">
      <c r="B13773" s="93"/>
      <c r="C13773" s="93"/>
      <c r="D13773" s="93"/>
      <c r="F13773" s="93"/>
      <c r="H13773" s="93"/>
      <c r="J13773" s="93"/>
      <c r="L13773" s="93"/>
      <c r="N13773" s="93"/>
      <c r="P13773" s="93"/>
    </row>
    <row r="13774" spans="2:16">
      <c r="B13774" s="93"/>
      <c r="C13774" s="93"/>
      <c r="D13774" s="93"/>
      <c r="F13774" s="93"/>
      <c r="H13774" s="93"/>
      <c r="J13774" s="93"/>
      <c r="L13774" s="93"/>
      <c r="N13774" s="93"/>
      <c r="P13774" s="93"/>
    </row>
    <row r="13775" spans="2:16">
      <c r="B13775" s="93"/>
      <c r="C13775" s="93"/>
      <c r="D13775" s="93"/>
      <c r="F13775" s="93"/>
      <c r="H13775" s="93"/>
      <c r="J13775" s="93"/>
      <c r="L13775" s="93"/>
      <c r="N13775" s="93"/>
      <c r="P13775" s="93"/>
    </row>
    <row r="13776" spans="2:16">
      <c r="B13776" s="93"/>
      <c r="C13776" s="93"/>
      <c r="D13776" s="93"/>
      <c r="F13776" s="93"/>
      <c r="H13776" s="93"/>
      <c r="J13776" s="93"/>
      <c r="L13776" s="93"/>
      <c r="N13776" s="93"/>
      <c r="P13776" s="93"/>
    </row>
    <row r="13777" spans="2:16">
      <c r="B13777" s="93"/>
      <c r="C13777" s="93"/>
      <c r="D13777" s="93"/>
      <c r="F13777" s="93"/>
      <c r="H13777" s="93"/>
      <c r="J13777" s="93"/>
      <c r="L13777" s="93"/>
      <c r="N13777" s="93"/>
      <c r="P13777" s="93"/>
    </row>
    <row r="13778" spans="2:16">
      <c r="B13778" s="93"/>
      <c r="C13778" s="93"/>
      <c r="D13778" s="93"/>
      <c r="F13778" s="93"/>
      <c r="H13778" s="93"/>
      <c r="J13778" s="93"/>
      <c r="L13778" s="93"/>
      <c r="N13778" s="93"/>
      <c r="P13778" s="93"/>
    </row>
    <row r="13779" spans="2:16">
      <c r="B13779" s="93"/>
      <c r="C13779" s="93"/>
      <c r="D13779" s="93"/>
      <c r="F13779" s="93"/>
      <c r="H13779" s="93"/>
      <c r="J13779" s="93"/>
      <c r="L13779" s="93"/>
      <c r="N13779" s="93"/>
      <c r="P13779" s="93"/>
    </row>
    <row r="13780" spans="2:16">
      <c r="B13780" s="93"/>
      <c r="C13780" s="93"/>
      <c r="D13780" s="93"/>
      <c r="F13780" s="93"/>
      <c r="H13780" s="93"/>
      <c r="J13780" s="93"/>
      <c r="L13780" s="93"/>
      <c r="N13780" s="93"/>
      <c r="P13780" s="93"/>
    </row>
    <row r="13781" spans="2:16">
      <c r="B13781" s="93"/>
      <c r="C13781" s="93"/>
      <c r="D13781" s="93"/>
      <c r="F13781" s="93"/>
      <c r="H13781" s="93"/>
      <c r="J13781" s="93"/>
      <c r="L13781" s="93"/>
      <c r="N13781" s="93"/>
      <c r="P13781" s="93"/>
    </row>
    <row r="13782" spans="2:16">
      <c r="B13782" s="93"/>
      <c r="C13782" s="93"/>
      <c r="D13782" s="93"/>
      <c r="F13782" s="93"/>
      <c r="H13782" s="93"/>
      <c r="J13782" s="93"/>
      <c r="L13782" s="93"/>
      <c r="N13782" s="93"/>
      <c r="P13782" s="93"/>
    </row>
    <row r="13783" spans="2:16">
      <c r="B13783" s="93"/>
      <c r="C13783" s="93"/>
      <c r="D13783" s="93"/>
      <c r="F13783" s="93"/>
      <c r="H13783" s="93"/>
      <c r="J13783" s="93"/>
      <c r="L13783" s="93"/>
      <c r="N13783" s="93"/>
      <c r="P13783" s="93"/>
    </row>
    <row r="13784" spans="2:16">
      <c r="B13784" s="93"/>
      <c r="C13784" s="93"/>
      <c r="D13784" s="93"/>
      <c r="F13784" s="93"/>
      <c r="H13784" s="93"/>
      <c r="J13784" s="93"/>
      <c r="L13784" s="93"/>
      <c r="N13784" s="93"/>
      <c r="P13784" s="93"/>
    </row>
    <row r="13785" spans="2:16">
      <c r="B13785" s="93"/>
      <c r="C13785" s="93"/>
      <c r="D13785" s="93"/>
      <c r="F13785" s="93"/>
      <c r="H13785" s="93"/>
      <c r="J13785" s="93"/>
      <c r="L13785" s="93"/>
      <c r="N13785" s="93"/>
      <c r="P13785" s="93"/>
    </row>
    <row r="13786" spans="2:16">
      <c r="B13786" s="93"/>
      <c r="C13786" s="93"/>
      <c r="D13786" s="93"/>
      <c r="F13786" s="93"/>
      <c r="H13786" s="93"/>
      <c r="J13786" s="93"/>
      <c r="L13786" s="93"/>
      <c r="N13786" s="93"/>
      <c r="P13786" s="93"/>
    </row>
    <row r="13787" spans="2:16">
      <c r="B13787" s="93"/>
      <c r="C13787" s="93"/>
      <c r="D13787" s="93"/>
      <c r="F13787" s="93"/>
      <c r="H13787" s="93"/>
      <c r="J13787" s="93"/>
      <c r="L13787" s="93"/>
      <c r="N13787" s="93"/>
      <c r="P13787" s="93"/>
    </row>
    <row r="13788" spans="2:16">
      <c r="B13788" s="93"/>
      <c r="C13788" s="93"/>
      <c r="D13788" s="93"/>
      <c r="F13788" s="93"/>
      <c r="H13788" s="93"/>
      <c r="J13788" s="93"/>
      <c r="L13788" s="93"/>
      <c r="N13788" s="93"/>
      <c r="P13788" s="93"/>
    </row>
    <row r="13789" spans="2:16">
      <c r="B13789" s="93"/>
      <c r="C13789" s="93"/>
      <c r="D13789" s="93"/>
      <c r="F13789" s="93"/>
      <c r="H13789" s="93"/>
      <c r="J13789" s="93"/>
      <c r="L13789" s="93"/>
      <c r="N13789" s="93"/>
      <c r="P13789" s="93"/>
    </row>
    <row r="13790" spans="2:16">
      <c r="B13790" s="93"/>
      <c r="C13790" s="93"/>
      <c r="D13790" s="93"/>
      <c r="F13790" s="93"/>
      <c r="H13790" s="93"/>
      <c r="J13790" s="93"/>
      <c r="L13790" s="93"/>
      <c r="N13790" s="93"/>
      <c r="P13790" s="93"/>
    </row>
    <row r="13791" spans="2:16">
      <c r="B13791" s="93"/>
      <c r="C13791" s="93"/>
      <c r="D13791" s="93"/>
      <c r="F13791" s="93"/>
      <c r="H13791" s="93"/>
      <c r="J13791" s="93"/>
      <c r="L13791" s="93"/>
      <c r="N13791" s="93"/>
      <c r="P13791" s="93"/>
    </row>
    <row r="13792" spans="2:16">
      <c r="B13792" s="93"/>
      <c r="C13792" s="93"/>
      <c r="D13792" s="93"/>
      <c r="F13792" s="93"/>
      <c r="H13792" s="93"/>
      <c r="J13792" s="93"/>
      <c r="L13792" s="93"/>
      <c r="N13792" s="93"/>
      <c r="P13792" s="93"/>
    </row>
    <row r="13793" spans="2:16">
      <c r="B13793" s="93"/>
      <c r="C13793" s="93"/>
      <c r="D13793" s="93"/>
      <c r="F13793" s="93"/>
      <c r="H13793" s="93"/>
      <c r="J13793" s="93"/>
      <c r="L13793" s="93"/>
      <c r="N13793" s="93"/>
      <c r="P13793" s="93"/>
    </row>
    <row r="13794" spans="2:16">
      <c r="B13794" s="93"/>
      <c r="C13794" s="93"/>
      <c r="D13794" s="93"/>
      <c r="F13794" s="93"/>
      <c r="H13794" s="93"/>
      <c r="J13794" s="93"/>
      <c r="L13794" s="93"/>
      <c r="N13794" s="93"/>
      <c r="P13794" s="93"/>
    </row>
    <row r="13795" spans="2:16">
      <c r="B13795" s="93"/>
      <c r="C13795" s="93"/>
      <c r="D13795" s="93"/>
      <c r="F13795" s="93"/>
      <c r="H13795" s="93"/>
      <c r="J13795" s="93"/>
      <c r="L13795" s="93"/>
      <c r="N13795" s="93"/>
      <c r="P13795" s="93"/>
    </row>
    <row r="13796" spans="2:16">
      <c r="B13796" s="93"/>
      <c r="C13796" s="93"/>
      <c r="D13796" s="93"/>
      <c r="F13796" s="93"/>
      <c r="H13796" s="93"/>
      <c r="J13796" s="93"/>
      <c r="L13796" s="93"/>
      <c r="N13796" s="93"/>
      <c r="P13796" s="93"/>
    </row>
    <row r="13797" spans="2:16">
      <c r="B13797" s="93"/>
      <c r="C13797" s="93"/>
      <c r="D13797" s="93"/>
      <c r="F13797" s="93"/>
      <c r="H13797" s="93"/>
      <c r="J13797" s="93"/>
      <c r="L13797" s="93"/>
      <c r="N13797" s="93"/>
      <c r="P13797" s="93"/>
    </row>
    <row r="13798" spans="2:16">
      <c r="B13798" s="93"/>
      <c r="C13798" s="93"/>
      <c r="D13798" s="93"/>
      <c r="F13798" s="93"/>
      <c r="H13798" s="93"/>
      <c r="J13798" s="93"/>
      <c r="L13798" s="93"/>
      <c r="N13798" s="93"/>
      <c r="P13798" s="93"/>
    </row>
    <row r="13799" spans="2:16">
      <c r="B13799" s="93"/>
      <c r="C13799" s="93"/>
      <c r="D13799" s="93"/>
      <c r="F13799" s="93"/>
      <c r="H13799" s="93"/>
      <c r="J13799" s="93"/>
      <c r="L13799" s="93"/>
      <c r="N13799" s="93"/>
      <c r="P13799" s="93"/>
    </row>
    <row r="13800" spans="2:16">
      <c r="B13800" s="93"/>
      <c r="C13800" s="93"/>
      <c r="D13800" s="93"/>
      <c r="F13800" s="93"/>
      <c r="H13800" s="93"/>
      <c r="J13800" s="93"/>
      <c r="L13800" s="93"/>
      <c r="N13800" s="93"/>
      <c r="P13800" s="93"/>
    </row>
    <row r="13801" spans="2:16">
      <c r="B13801" s="93"/>
      <c r="C13801" s="93"/>
      <c r="D13801" s="93"/>
      <c r="F13801" s="93"/>
      <c r="H13801" s="93"/>
      <c r="J13801" s="93"/>
      <c r="L13801" s="93"/>
      <c r="N13801" s="93"/>
      <c r="P13801" s="93"/>
    </row>
    <row r="13802" spans="2:16">
      <c r="B13802" s="93"/>
      <c r="C13802" s="93"/>
      <c r="D13802" s="93"/>
      <c r="F13802" s="93"/>
      <c r="H13802" s="93"/>
      <c r="J13802" s="93"/>
      <c r="L13802" s="93"/>
      <c r="N13802" s="93"/>
      <c r="P13802" s="93"/>
    </row>
    <row r="13803" spans="2:16">
      <c r="B13803" s="93"/>
      <c r="C13803" s="93"/>
      <c r="D13803" s="93"/>
      <c r="F13803" s="93"/>
      <c r="H13803" s="93"/>
      <c r="J13803" s="93"/>
      <c r="L13803" s="93"/>
      <c r="N13803" s="93"/>
      <c r="P13803" s="93"/>
    </row>
    <row r="13804" spans="2:16">
      <c r="B13804" s="93"/>
      <c r="C13804" s="93"/>
      <c r="D13804" s="93"/>
      <c r="F13804" s="93"/>
      <c r="H13804" s="93"/>
      <c r="J13804" s="93"/>
      <c r="L13804" s="93"/>
      <c r="N13804" s="93"/>
      <c r="P13804" s="93"/>
    </row>
    <row r="13805" spans="2:16">
      <c r="B13805" s="93"/>
      <c r="C13805" s="93"/>
      <c r="D13805" s="93"/>
      <c r="F13805" s="93"/>
      <c r="H13805" s="93"/>
      <c r="J13805" s="93"/>
      <c r="L13805" s="93"/>
      <c r="N13805" s="93"/>
      <c r="P13805" s="93"/>
    </row>
    <row r="13806" spans="2:16">
      <c r="B13806" s="93"/>
      <c r="C13806" s="93"/>
      <c r="D13806" s="93"/>
      <c r="F13806" s="93"/>
      <c r="H13806" s="93"/>
      <c r="J13806" s="93"/>
      <c r="L13806" s="93"/>
      <c r="N13806" s="93"/>
      <c r="P13806" s="93"/>
    </row>
    <row r="13807" spans="2:16">
      <c r="B13807" s="93"/>
      <c r="C13807" s="93"/>
      <c r="D13807" s="93"/>
      <c r="F13807" s="93"/>
      <c r="H13807" s="93"/>
      <c r="J13807" s="93"/>
      <c r="L13807" s="93"/>
      <c r="N13807" s="93"/>
      <c r="P13807" s="93"/>
    </row>
    <row r="13808" spans="2:16">
      <c r="B13808" s="93"/>
      <c r="C13808" s="93"/>
      <c r="D13808" s="93"/>
      <c r="F13808" s="93"/>
      <c r="H13808" s="93"/>
      <c r="J13808" s="93"/>
      <c r="L13808" s="93"/>
      <c r="N13808" s="93"/>
      <c r="P13808" s="93"/>
    </row>
    <row r="13809" spans="2:16">
      <c r="B13809" s="93"/>
      <c r="C13809" s="93"/>
      <c r="D13809" s="93"/>
      <c r="F13809" s="93"/>
      <c r="H13809" s="93"/>
      <c r="J13809" s="93"/>
      <c r="L13809" s="93"/>
      <c r="N13809" s="93"/>
      <c r="P13809" s="93"/>
    </row>
    <row r="13810" spans="2:16">
      <c r="B13810" s="93"/>
      <c r="C13810" s="93"/>
      <c r="D13810" s="93"/>
      <c r="F13810" s="93"/>
      <c r="H13810" s="93"/>
      <c r="J13810" s="93"/>
      <c r="L13810" s="93"/>
      <c r="N13810" s="93"/>
      <c r="P13810" s="93"/>
    </row>
    <row r="13811" spans="2:16">
      <c r="B13811" s="93"/>
      <c r="C13811" s="93"/>
      <c r="D13811" s="93"/>
      <c r="F13811" s="93"/>
      <c r="H13811" s="93"/>
      <c r="J13811" s="93"/>
      <c r="L13811" s="93"/>
      <c r="N13811" s="93"/>
      <c r="P13811" s="93"/>
    </row>
    <row r="13812" spans="2:16">
      <c r="B13812" s="93"/>
      <c r="C13812" s="93"/>
      <c r="D13812" s="93"/>
      <c r="F13812" s="93"/>
      <c r="H13812" s="93"/>
      <c r="J13812" s="93"/>
      <c r="L13812" s="93"/>
      <c r="N13812" s="93"/>
      <c r="P13812" s="93"/>
    </row>
    <row r="13813" spans="2:16">
      <c r="B13813" s="93"/>
      <c r="C13813" s="93"/>
      <c r="D13813" s="93"/>
      <c r="F13813" s="93"/>
      <c r="H13813" s="93"/>
      <c r="J13813" s="93"/>
      <c r="L13813" s="93"/>
      <c r="N13813" s="93"/>
      <c r="P13813" s="93"/>
    </row>
    <row r="13814" spans="2:16">
      <c r="B13814" s="93"/>
      <c r="C13814" s="93"/>
      <c r="D13814" s="93"/>
      <c r="F13814" s="93"/>
      <c r="H13814" s="93"/>
      <c r="J13814" s="93"/>
      <c r="L13814" s="93"/>
      <c r="N13814" s="93"/>
      <c r="P13814" s="93"/>
    </row>
    <row r="13815" spans="2:16">
      <c r="B13815" s="93"/>
      <c r="C13815" s="93"/>
      <c r="D13815" s="93"/>
      <c r="F13815" s="93"/>
      <c r="H13815" s="93"/>
      <c r="J13815" s="93"/>
      <c r="L13815" s="93"/>
      <c r="N13815" s="93"/>
      <c r="P13815" s="93"/>
    </row>
    <row r="13816" spans="2:16">
      <c r="B13816" s="93"/>
      <c r="C13816" s="93"/>
      <c r="D13816" s="93"/>
      <c r="F13816" s="93"/>
      <c r="H13816" s="93"/>
      <c r="J13816" s="93"/>
      <c r="L13816" s="93"/>
      <c r="N13816" s="93"/>
      <c r="P13816" s="93"/>
    </row>
    <row r="13817" spans="2:16">
      <c r="B13817" s="93"/>
      <c r="C13817" s="93"/>
      <c r="D13817" s="93"/>
      <c r="F13817" s="93"/>
      <c r="H13817" s="93"/>
      <c r="J13817" s="93"/>
      <c r="L13817" s="93"/>
      <c r="N13817" s="93"/>
      <c r="P13817" s="93"/>
    </row>
    <row r="13818" spans="2:16">
      <c r="B13818" s="93"/>
      <c r="C13818" s="93"/>
      <c r="D13818" s="93"/>
      <c r="F13818" s="93"/>
      <c r="H13818" s="93"/>
      <c r="J13818" s="93"/>
      <c r="L13818" s="93"/>
      <c r="N13818" s="93"/>
      <c r="P13818" s="93"/>
    </row>
    <row r="13819" spans="2:16">
      <c r="B13819" s="93"/>
      <c r="C13819" s="93"/>
      <c r="D13819" s="93"/>
      <c r="F13819" s="93"/>
      <c r="H13819" s="93"/>
      <c r="J13819" s="93"/>
      <c r="L13819" s="93"/>
      <c r="N13819" s="93"/>
      <c r="P13819" s="93"/>
    </row>
    <row r="13820" spans="2:16">
      <c r="B13820" s="93"/>
      <c r="C13820" s="93"/>
      <c r="D13820" s="93"/>
      <c r="F13820" s="93"/>
      <c r="H13820" s="93"/>
      <c r="J13820" s="93"/>
      <c r="L13820" s="93"/>
      <c r="N13820" s="93"/>
      <c r="P13820" s="93"/>
    </row>
    <row r="13821" spans="2:16">
      <c r="B13821" s="93"/>
      <c r="C13821" s="93"/>
      <c r="D13821" s="93"/>
      <c r="F13821" s="93"/>
      <c r="H13821" s="93"/>
      <c r="J13821" s="93"/>
      <c r="L13821" s="93"/>
      <c r="N13821" s="93"/>
      <c r="P13821" s="93"/>
    </row>
    <row r="13822" spans="2:16">
      <c r="B13822" s="93"/>
      <c r="C13822" s="93"/>
      <c r="D13822" s="93"/>
      <c r="F13822" s="93"/>
      <c r="H13822" s="93"/>
      <c r="J13822" s="93"/>
      <c r="L13822" s="93"/>
      <c r="N13822" s="93"/>
      <c r="P13822" s="93"/>
    </row>
    <row r="13823" spans="2:16">
      <c r="B13823" s="93"/>
      <c r="C13823" s="93"/>
      <c r="D13823" s="93"/>
      <c r="F13823" s="93"/>
      <c r="H13823" s="93"/>
      <c r="J13823" s="93"/>
      <c r="L13823" s="93"/>
      <c r="N13823" s="93"/>
      <c r="P13823" s="93"/>
    </row>
    <row r="13824" spans="2:16">
      <c r="B13824" s="93"/>
      <c r="C13824" s="93"/>
      <c r="D13824" s="93"/>
      <c r="F13824" s="93"/>
      <c r="H13824" s="93"/>
      <c r="J13824" s="93"/>
      <c r="L13824" s="93"/>
      <c r="N13824" s="93"/>
      <c r="P13824" s="93"/>
    </row>
    <row r="13825" spans="2:16">
      <c r="B13825" s="93"/>
      <c r="C13825" s="93"/>
      <c r="D13825" s="93"/>
      <c r="F13825" s="93"/>
      <c r="H13825" s="93"/>
      <c r="J13825" s="93"/>
      <c r="L13825" s="93"/>
      <c r="N13825" s="93"/>
      <c r="P13825" s="93"/>
    </row>
    <row r="13826" spans="2:16">
      <c r="B13826" s="93"/>
      <c r="C13826" s="93"/>
      <c r="D13826" s="93"/>
      <c r="F13826" s="93"/>
      <c r="H13826" s="93"/>
      <c r="J13826" s="93"/>
      <c r="L13826" s="93"/>
      <c r="N13826" s="93"/>
      <c r="P13826" s="93"/>
    </row>
    <row r="13827" spans="2:16">
      <c r="B13827" s="93"/>
      <c r="C13827" s="93"/>
      <c r="D13827" s="93"/>
      <c r="F13827" s="93"/>
      <c r="H13827" s="93"/>
      <c r="J13827" s="93"/>
      <c r="L13827" s="93"/>
      <c r="N13827" s="93"/>
      <c r="P13827" s="93"/>
    </row>
    <row r="13828" spans="2:16">
      <c r="B13828" s="93"/>
      <c r="C13828" s="93"/>
      <c r="D13828" s="93"/>
      <c r="F13828" s="93"/>
      <c r="H13828" s="93"/>
      <c r="J13828" s="93"/>
      <c r="L13828" s="93"/>
      <c r="N13828" s="93"/>
      <c r="P13828" s="93"/>
    </row>
    <row r="13829" spans="2:16">
      <c r="B13829" s="93"/>
      <c r="C13829" s="93"/>
      <c r="D13829" s="93"/>
      <c r="F13829" s="93"/>
      <c r="H13829" s="93"/>
      <c r="J13829" s="93"/>
      <c r="L13829" s="93"/>
      <c r="N13829" s="93"/>
      <c r="P13829" s="93"/>
    </row>
    <row r="13830" spans="2:16">
      <c r="B13830" s="93"/>
      <c r="C13830" s="93"/>
      <c r="D13830" s="93"/>
      <c r="F13830" s="93"/>
      <c r="H13830" s="93"/>
      <c r="J13830" s="93"/>
      <c r="L13830" s="93"/>
      <c r="N13830" s="93"/>
      <c r="P13830" s="93"/>
    </row>
    <row r="13831" spans="2:16">
      <c r="B13831" s="93"/>
      <c r="C13831" s="93"/>
      <c r="D13831" s="93"/>
      <c r="F13831" s="93"/>
      <c r="H13831" s="93"/>
      <c r="J13831" s="93"/>
      <c r="L13831" s="93"/>
      <c r="N13831" s="93"/>
      <c r="P13831" s="93"/>
    </row>
    <row r="13832" spans="2:16">
      <c r="B13832" s="93"/>
      <c r="C13832" s="93"/>
      <c r="D13832" s="93"/>
      <c r="F13832" s="93"/>
      <c r="H13832" s="93"/>
      <c r="J13832" s="93"/>
      <c r="L13832" s="93"/>
      <c r="N13832" s="93"/>
      <c r="P13832" s="93"/>
    </row>
    <row r="13833" spans="2:16">
      <c r="B13833" s="93"/>
      <c r="C13833" s="93"/>
      <c r="D13833" s="93"/>
      <c r="F13833" s="93"/>
      <c r="H13833" s="93"/>
      <c r="J13833" s="93"/>
      <c r="L13833" s="93"/>
      <c r="N13833" s="93"/>
      <c r="P13833" s="93"/>
    </row>
    <row r="13834" spans="2:16">
      <c r="B13834" s="93"/>
      <c r="C13834" s="93"/>
      <c r="D13834" s="93"/>
      <c r="F13834" s="93"/>
      <c r="H13834" s="93"/>
      <c r="J13834" s="93"/>
      <c r="L13834" s="93"/>
      <c r="N13834" s="93"/>
      <c r="P13834" s="93"/>
    </row>
    <row r="13835" spans="2:16">
      <c r="B13835" s="93"/>
      <c r="C13835" s="93"/>
      <c r="D13835" s="93"/>
      <c r="F13835" s="93"/>
      <c r="H13835" s="93"/>
      <c r="J13835" s="93"/>
      <c r="L13835" s="93"/>
      <c r="N13835" s="93"/>
      <c r="P13835" s="93"/>
    </row>
    <row r="13836" spans="2:16">
      <c r="B13836" s="93"/>
      <c r="C13836" s="93"/>
      <c r="D13836" s="93"/>
      <c r="F13836" s="93"/>
      <c r="H13836" s="93"/>
      <c r="J13836" s="93"/>
      <c r="L13836" s="93"/>
      <c r="N13836" s="93"/>
      <c r="P13836" s="93"/>
    </row>
    <row r="13837" spans="2:16">
      <c r="B13837" s="93"/>
      <c r="C13837" s="93"/>
      <c r="D13837" s="93"/>
      <c r="F13837" s="93"/>
      <c r="H13837" s="93"/>
      <c r="J13837" s="93"/>
      <c r="L13837" s="93"/>
      <c r="N13837" s="93"/>
      <c r="P13837" s="93"/>
    </row>
    <row r="13838" spans="2:16">
      <c r="B13838" s="93"/>
      <c r="C13838" s="93"/>
      <c r="D13838" s="93"/>
      <c r="F13838" s="93"/>
      <c r="H13838" s="93"/>
      <c r="J13838" s="93"/>
      <c r="L13838" s="93"/>
      <c r="N13838" s="93"/>
      <c r="P13838" s="93"/>
    </row>
    <row r="13839" spans="2:16">
      <c r="B13839" s="93"/>
      <c r="C13839" s="93"/>
      <c r="D13839" s="93"/>
      <c r="F13839" s="93"/>
      <c r="H13839" s="93"/>
      <c r="J13839" s="93"/>
      <c r="L13839" s="93"/>
      <c r="N13839" s="93"/>
      <c r="P13839" s="93"/>
    </row>
    <row r="13840" spans="2:16">
      <c r="B13840" s="93"/>
      <c r="C13840" s="93"/>
      <c r="D13840" s="93"/>
      <c r="F13840" s="93"/>
      <c r="H13840" s="93"/>
      <c r="J13840" s="93"/>
      <c r="L13840" s="93"/>
      <c r="N13840" s="93"/>
      <c r="P13840" s="93"/>
    </row>
    <row r="13841" spans="2:16">
      <c r="B13841" s="93"/>
      <c r="C13841" s="93"/>
      <c r="D13841" s="93"/>
      <c r="F13841" s="93"/>
      <c r="H13841" s="93"/>
      <c r="J13841" s="93"/>
      <c r="L13841" s="93"/>
      <c r="N13841" s="93"/>
      <c r="P13841" s="93"/>
    </row>
    <row r="13842" spans="2:16">
      <c r="B13842" s="93"/>
      <c r="C13842" s="93"/>
      <c r="D13842" s="93"/>
      <c r="F13842" s="93"/>
      <c r="H13842" s="93"/>
      <c r="J13842" s="93"/>
      <c r="L13842" s="93"/>
      <c r="N13842" s="93"/>
      <c r="P13842" s="93"/>
    </row>
    <row r="13843" spans="2:16">
      <c r="B13843" s="93"/>
      <c r="C13843" s="93"/>
      <c r="D13843" s="93"/>
      <c r="F13843" s="93"/>
      <c r="H13843" s="93"/>
      <c r="J13843" s="93"/>
      <c r="L13843" s="93"/>
      <c r="N13843" s="93"/>
      <c r="P13843" s="93"/>
    </row>
    <row r="13844" spans="2:16">
      <c r="B13844" s="93"/>
      <c r="C13844" s="93"/>
      <c r="D13844" s="93"/>
      <c r="F13844" s="93"/>
      <c r="H13844" s="93"/>
      <c r="J13844" s="93"/>
      <c r="L13844" s="93"/>
      <c r="N13844" s="93"/>
      <c r="P13844" s="93"/>
    </row>
    <row r="13845" spans="2:16">
      <c r="B13845" s="93"/>
      <c r="C13845" s="93"/>
      <c r="D13845" s="93"/>
      <c r="F13845" s="93"/>
      <c r="H13845" s="93"/>
      <c r="J13845" s="93"/>
      <c r="L13845" s="93"/>
      <c r="N13845" s="93"/>
      <c r="P13845" s="93"/>
    </row>
    <row r="13846" spans="2:16">
      <c r="B13846" s="93"/>
      <c r="C13846" s="93"/>
      <c r="D13846" s="93"/>
      <c r="F13846" s="93"/>
      <c r="H13846" s="93"/>
      <c r="J13846" s="93"/>
      <c r="L13846" s="93"/>
      <c r="N13846" s="93"/>
      <c r="P13846" s="93"/>
    </row>
    <row r="13847" spans="2:16">
      <c r="B13847" s="93"/>
      <c r="C13847" s="93"/>
      <c r="D13847" s="93"/>
      <c r="F13847" s="93"/>
      <c r="H13847" s="93"/>
      <c r="J13847" s="93"/>
      <c r="L13847" s="93"/>
      <c r="N13847" s="93"/>
      <c r="P13847" s="93"/>
    </row>
    <row r="13848" spans="2:16">
      <c r="B13848" s="93"/>
      <c r="C13848" s="93"/>
      <c r="D13848" s="93"/>
      <c r="F13848" s="93"/>
      <c r="H13848" s="93"/>
      <c r="J13848" s="93"/>
      <c r="L13848" s="93"/>
      <c r="N13848" s="93"/>
      <c r="P13848" s="93"/>
    </row>
    <row r="13849" spans="2:16">
      <c r="B13849" s="93"/>
      <c r="C13849" s="93"/>
      <c r="D13849" s="93"/>
      <c r="F13849" s="93"/>
      <c r="H13849" s="93"/>
      <c r="J13849" s="93"/>
      <c r="L13849" s="93"/>
      <c r="N13849" s="93"/>
      <c r="P13849" s="93"/>
    </row>
    <row r="13850" spans="2:16">
      <c r="B13850" s="93"/>
      <c r="C13850" s="93"/>
      <c r="D13850" s="93"/>
      <c r="F13850" s="93"/>
      <c r="H13850" s="93"/>
      <c r="J13850" s="93"/>
      <c r="L13850" s="93"/>
      <c r="N13850" s="93"/>
      <c r="P13850" s="93"/>
    </row>
    <row r="13851" spans="2:16">
      <c r="B13851" s="93"/>
      <c r="C13851" s="93"/>
      <c r="D13851" s="93"/>
      <c r="F13851" s="93"/>
      <c r="H13851" s="93"/>
      <c r="J13851" s="93"/>
      <c r="L13851" s="93"/>
      <c r="N13851" s="93"/>
      <c r="P13851" s="93"/>
    </row>
    <row r="13852" spans="2:16">
      <c r="B13852" s="93"/>
      <c r="C13852" s="93"/>
      <c r="D13852" s="93"/>
      <c r="F13852" s="93"/>
      <c r="H13852" s="93"/>
      <c r="J13852" s="93"/>
      <c r="L13852" s="93"/>
      <c r="N13852" s="93"/>
      <c r="P13852" s="93"/>
    </row>
    <row r="13853" spans="2:16">
      <c r="B13853" s="93"/>
      <c r="C13853" s="93"/>
      <c r="D13853" s="93"/>
      <c r="F13853" s="93"/>
      <c r="H13853" s="93"/>
      <c r="J13853" s="93"/>
      <c r="L13853" s="93"/>
      <c r="N13853" s="93"/>
      <c r="P13853" s="93"/>
    </row>
    <row r="13854" spans="2:16">
      <c r="B13854" s="93"/>
      <c r="C13854" s="93"/>
      <c r="D13854" s="93"/>
      <c r="F13854" s="93"/>
      <c r="H13854" s="93"/>
      <c r="J13854" s="93"/>
      <c r="L13854" s="93"/>
      <c r="N13854" s="93"/>
      <c r="P13854" s="93"/>
    </row>
    <row r="13855" spans="2:16">
      <c r="B13855" s="93"/>
      <c r="C13855" s="93"/>
      <c r="D13855" s="93"/>
      <c r="F13855" s="93"/>
      <c r="H13855" s="93"/>
      <c r="J13855" s="93"/>
      <c r="L13855" s="93"/>
      <c r="N13855" s="93"/>
      <c r="P13855" s="93"/>
    </row>
    <row r="13856" spans="2:16">
      <c r="B13856" s="93"/>
      <c r="C13856" s="93"/>
      <c r="D13856" s="93"/>
      <c r="F13856" s="93"/>
      <c r="H13856" s="93"/>
      <c r="J13856" s="93"/>
      <c r="L13856" s="93"/>
      <c r="N13856" s="93"/>
      <c r="P13856" s="93"/>
    </row>
    <row r="13857" spans="2:16">
      <c r="B13857" s="93"/>
      <c r="C13857" s="93"/>
      <c r="D13857" s="93"/>
      <c r="F13857" s="93"/>
      <c r="H13857" s="93"/>
      <c r="J13857" s="93"/>
      <c r="L13857" s="93"/>
      <c r="N13857" s="93"/>
      <c r="P13857" s="93"/>
    </row>
    <row r="13858" spans="2:16">
      <c r="B13858" s="93"/>
      <c r="C13858" s="93"/>
      <c r="D13858" s="93"/>
      <c r="F13858" s="93"/>
      <c r="H13858" s="93"/>
      <c r="J13858" s="93"/>
      <c r="L13858" s="93"/>
      <c r="N13858" s="93"/>
      <c r="P13858" s="93"/>
    </row>
    <row r="13859" spans="2:16">
      <c r="B13859" s="93"/>
      <c r="C13859" s="93"/>
      <c r="D13859" s="93"/>
      <c r="F13859" s="93"/>
      <c r="H13859" s="93"/>
      <c r="J13859" s="93"/>
      <c r="L13859" s="93"/>
      <c r="N13859" s="93"/>
      <c r="P13859" s="93"/>
    </row>
    <row r="13860" spans="2:16">
      <c r="B13860" s="93"/>
      <c r="C13860" s="93"/>
      <c r="D13860" s="93"/>
      <c r="F13860" s="93"/>
      <c r="H13860" s="93"/>
      <c r="J13860" s="93"/>
      <c r="L13860" s="93"/>
      <c r="N13860" s="93"/>
      <c r="P13860" s="93"/>
    </row>
    <row r="13861" spans="2:16">
      <c r="B13861" s="93"/>
      <c r="C13861" s="93"/>
      <c r="D13861" s="93"/>
      <c r="F13861" s="93"/>
      <c r="H13861" s="93"/>
      <c r="J13861" s="93"/>
      <c r="L13861" s="93"/>
      <c r="N13861" s="93"/>
      <c r="P13861" s="93"/>
    </row>
    <row r="13862" spans="2:16">
      <c r="B13862" s="93"/>
      <c r="C13862" s="93"/>
      <c r="D13862" s="93"/>
      <c r="F13862" s="93"/>
      <c r="H13862" s="93"/>
      <c r="J13862" s="93"/>
      <c r="L13862" s="93"/>
      <c r="N13862" s="93"/>
      <c r="P13862" s="93"/>
    </row>
    <row r="13863" spans="2:16">
      <c r="B13863" s="93"/>
      <c r="C13863" s="93"/>
      <c r="D13863" s="93"/>
      <c r="F13863" s="93"/>
      <c r="H13863" s="93"/>
      <c r="J13863" s="93"/>
      <c r="L13863" s="93"/>
      <c r="N13863" s="93"/>
      <c r="P13863" s="93"/>
    </row>
    <row r="13864" spans="2:16">
      <c r="B13864" s="93"/>
      <c r="C13864" s="93"/>
      <c r="D13864" s="93"/>
      <c r="F13864" s="93"/>
      <c r="H13864" s="93"/>
      <c r="J13864" s="93"/>
      <c r="L13864" s="93"/>
      <c r="N13864" s="93"/>
      <c r="P13864" s="93"/>
    </row>
    <row r="13865" spans="2:16">
      <c r="B13865" s="93"/>
      <c r="C13865" s="93"/>
      <c r="D13865" s="93"/>
      <c r="F13865" s="93"/>
      <c r="H13865" s="93"/>
      <c r="J13865" s="93"/>
      <c r="L13865" s="93"/>
      <c r="N13865" s="93"/>
      <c r="P13865" s="93"/>
    </row>
    <row r="13866" spans="2:16">
      <c r="B13866" s="93"/>
      <c r="C13866" s="93"/>
      <c r="D13866" s="93"/>
      <c r="F13866" s="93"/>
      <c r="H13866" s="93"/>
      <c r="J13866" s="93"/>
      <c r="L13866" s="93"/>
      <c r="N13866" s="93"/>
      <c r="P13866" s="93"/>
    </row>
    <row r="13867" spans="2:16">
      <c r="B13867" s="93"/>
      <c r="C13867" s="93"/>
      <c r="D13867" s="93"/>
      <c r="F13867" s="93"/>
      <c r="H13867" s="93"/>
      <c r="J13867" s="93"/>
      <c r="L13867" s="93"/>
      <c r="N13867" s="93"/>
      <c r="P13867" s="93"/>
    </row>
    <row r="13868" spans="2:16">
      <c r="B13868" s="93"/>
      <c r="C13868" s="93"/>
      <c r="D13868" s="93"/>
      <c r="F13868" s="93"/>
      <c r="H13868" s="93"/>
      <c r="J13868" s="93"/>
      <c r="L13868" s="93"/>
      <c r="N13868" s="93"/>
      <c r="P13868" s="93"/>
    </row>
    <row r="13869" spans="2:16">
      <c r="B13869" s="93"/>
      <c r="C13869" s="93"/>
      <c r="D13869" s="93"/>
      <c r="F13869" s="93"/>
      <c r="H13869" s="93"/>
      <c r="J13869" s="93"/>
      <c r="L13869" s="93"/>
      <c r="N13869" s="93"/>
      <c r="P13869" s="93"/>
    </row>
    <row r="13870" spans="2:16">
      <c r="B13870" s="93"/>
      <c r="C13870" s="93"/>
      <c r="D13870" s="93"/>
      <c r="F13870" s="93"/>
      <c r="H13870" s="93"/>
      <c r="J13870" s="93"/>
      <c r="L13870" s="93"/>
      <c r="N13870" s="93"/>
      <c r="P13870" s="93"/>
    </row>
    <row r="13871" spans="2:16">
      <c r="B13871" s="93"/>
      <c r="C13871" s="93"/>
      <c r="D13871" s="93"/>
      <c r="F13871" s="93"/>
      <c r="H13871" s="93"/>
      <c r="J13871" s="93"/>
      <c r="L13871" s="93"/>
      <c r="N13871" s="93"/>
      <c r="P13871" s="93"/>
    </row>
    <row r="13872" spans="2:16">
      <c r="B13872" s="93"/>
      <c r="C13872" s="93"/>
      <c r="D13872" s="93"/>
      <c r="F13872" s="93"/>
      <c r="H13872" s="93"/>
      <c r="J13872" s="93"/>
      <c r="L13872" s="93"/>
      <c r="N13872" s="93"/>
      <c r="P13872" s="93"/>
    </row>
    <row r="13873" spans="2:16">
      <c r="B13873" s="93"/>
      <c r="C13873" s="93"/>
      <c r="D13873" s="93"/>
      <c r="F13873" s="93"/>
      <c r="H13873" s="93"/>
      <c r="J13873" s="93"/>
      <c r="L13873" s="93"/>
      <c r="N13873" s="93"/>
      <c r="P13873" s="93"/>
    </row>
    <row r="13874" spans="2:16">
      <c r="B13874" s="93"/>
      <c r="C13874" s="93"/>
      <c r="D13874" s="93"/>
      <c r="F13874" s="93"/>
      <c r="H13874" s="93"/>
      <c r="J13874" s="93"/>
      <c r="L13874" s="93"/>
      <c r="N13874" s="93"/>
      <c r="P13874" s="93"/>
    </row>
    <row r="13875" spans="2:16">
      <c r="B13875" s="93"/>
      <c r="C13875" s="93"/>
      <c r="D13875" s="93"/>
      <c r="F13875" s="93"/>
      <c r="H13875" s="93"/>
      <c r="J13875" s="93"/>
      <c r="L13875" s="93"/>
      <c r="N13875" s="93"/>
      <c r="P13875" s="93"/>
    </row>
    <row r="13876" spans="2:16">
      <c r="B13876" s="93"/>
      <c r="C13876" s="93"/>
      <c r="D13876" s="93"/>
      <c r="F13876" s="93"/>
      <c r="H13876" s="93"/>
      <c r="J13876" s="93"/>
      <c r="L13876" s="93"/>
      <c r="N13876" s="93"/>
      <c r="P13876" s="93"/>
    </row>
    <row r="13877" spans="2:16">
      <c r="B13877" s="93"/>
      <c r="C13877" s="93"/>
      <c r="D13877" s="93"/>
      <c r="F13877" s="93"/>
      <c r="H13877" s="93"/>
      <c r="J13877" s="93"/>
      <c r="L13877" s="93"/>
      <c r="N13877" s="93"/>
      <c r="P13877" s="93"/>
    </row>
    <row r="13878" spans="2:16">
      <c r="B13878" s="93"/>
      <c r="C13878" s="93"/>
      <c r="D13878" s="93"/>
      <c r="F13878" s="93"/>
      <c r="H13878" s="93"/>
      <c r="J13878" s="93"/>
      <c r="L13878" s="93"/>
      <c r="N13878" s="93"/>
      <c r="P13878" s="93"/>
    </row>
    <row r="13879" spans="2:16">
      <c r="B13879" s="93"/>
      <c r="C13879" s="93"/>
      <c r="D13879" s="93"/>
      <c r="F13879" s="93"/>
      <c r="H13879" s="93"/>
      <c r="J13879" s="93"/>
      <c r="L13879" s="93"/>
      <c r="N13879" s="93"/>
      <c r="P13879" s="93"/>
    </row>
    <row r="13880" spans="2:16">
      <c r="B13880" s="93"/>
      <c r="C13880" s="93"/>
      <c r="D13880" s="93"/>
      <c r="F13880" s="93"/>
      <c r="H13880" s="93"/>
      <c r="J13880" s="93"/>
      <c r="L13880" s="93"/>
      <c r="N13880" s="93"/>
      <c r="P13880" s="93"/>
    </row>
    <row r="13881" spans="2:16">
      <c r="B13881" s="93"/>
      <c r="C13881" s="93"/>
      <c r="D13881" s="93"/>
      <c r="F13881" s="93"/>
      <c r="H13881" s="93"/>
      <c r="J13881" s="93"/>
      <c r="L13881" s="93"/>
      <c r="N13881" s="93"/>
      <c r="P13881" s="93"/>
    </row>
    <row r="13882" spans="2:16">
      <c r="B13882" s="93"/>
      <c r="C13882" s="93"/>
      <c r="D13882" s="93"/>
      <c r="F13882" s="93"/>
      <c r="H13882" s="93"/>
      <c r="J13882" s="93"/>
      <c r="L13882" s="93"/>
      <c r="N13882" s="93"/>
      <c r="P13882" s="93"/>
    </row>
    <row r="13883" spans="2:16">
      <c r="B13883" s="93"/>
      <c r="C13883" s="93"/>
      <c r="D13883" s="93"/>
      <c r="F13883" s="93"/>
      <c r="H13883" s="93"/>
      <c r="J13883" s="93"/>
      <c r="L13883" s="93"/>
      <c r="N13883" s="93"/>
      <c r="P13883" s="93"/>
    </row>
    <row r="13884" spans="2:16">
      <c r="B13884" s="93"/>
      <c r="C13884" s="93"/>
      <c r="D13884" s="93"/>
      <c r="F13884" s="93"/>
      <c r="H13884" s="93"/>
      <c r="J13884" s="93"/>
      <c r="L13884" s="93"/>
      <c r="N13884" s="93"/>
      <c r="P13884" s="93"/>
    </row>
    <row r="13885" spans="2:16">
      <c r="B13885" s="93"/>
      <c r="C13885" s="93"/>
      <c r="D13885" s="93"/>
      <c r="F13885" s="93"/>
      <c r="H13885" s="93"/>
      <c r="J13885" s="93"/>
      <c r="L13885" s="93"/>
      <c r="N13885" s="93"/>
      <c r="P13885" s="93"/>
    </row>
    <row r="13886" spans="2:16">
      <c r="B13886" s="93"/>
      <c r="C13886" s="93"/>
      <c r="D13886" s="93"/>
      <c r="F13886" s="93"/>
      <c r="H13886" s="93"/>
      <c r="J13886" s="93"/>
      <c r="L13886" s="93"/>
      <c r="N13886" s="93"/>
      <c r="P13886" s="93"/>
    </row>
    <row r="13887" spans="2:16">
      <c r="B13887" s="93"/>
      <c r="C13887" s="93"/>
      <c r="D13887" s="93"/>
      <c r="F13887" s="93"/>
      <c r="H13887" s="93"/>
      <c r="J13887" s="93"/>
      <c r="L13887" s="93"/>
      <c r="N13887" s="93"/>
      <c r="P13887" s="93"/>
    </row>
    <row r="13888" spans="2:16">
      <c r="B13888" s="93"/>
      <c r="C13888" s="93"/>
      <c r="D13888" s="93"/>
      <c r="F13888" s="93"/>
      <c r="H13888" s="93"/>
      <c r="J13888" s="93"/>
      <c r="L13888" s="93"/>
      <c r="N13888" s="93"/>
      <c r="P13888" s="93"/>
    </row>
    <row r="13889" spans="2:16">
      <c r="B13889" s="93"/>
      <c r="C13889" s="93"/>
      <c r="D13889" s="93"/>
      <c r="F13889" s="93"/>
      <c r="H13889" s="93"/>
      <c r="J13889" s="93"/>
      <c r="L13889" s="93"/>
      <c r="N13889" s="93"/>
      <c r="P13889" s="93"/>
    </row>
    <row r="13890" spans="2:16">
      <c r="B13890" s="93"/>
      <c r="C13890" s="93"/>
      <c r="D13890" s="93"/>
      <c r="F13890" s="93"/>
      <c r="H13890" s="93"/>
      <c r="J13890" s="93"/>
      <c r="L13890" s="93"/>
      <c r="N13890" s="93"/>
      <c r="P13890" s="93"/>
    </row>
    <row r="13891" spans="2:16">
      <c r="B13891" s="93"/>
      <c r="C13891" s="93"/>
      <c r="D13891" s="93"/>
      <c r="F13891" s="93"/>
      <c r="H13891" s="93"/>
      <c r="J13891" s="93"/>
      <c r="L13891" s="93"/>
      <c r="N13891" s="93"/>
      <c r="P13891" s="93"/>
    </row>
    <row r="13892" spans="2:16">
      <c r="B13892" s="93"/>
      <c r="C13892" s="93"/>
      <c r="D13892" s="93"/>
      <c r="F13892" s="93"/>
      <c r="H13892" s="93"/>
      <c r="J13892" s="93"/>
      <c r="L13892" s="93"/>
      <c r="N13892" s="93"/>
      <c r="P13892" s="93"/>
    </row>
    <row r="13893" spans="2:16">
      <c r="B13893" s="93"/>
      <c r="C13893" s="93"/>
      <c r="D13893" s="93"/>
      <c r="F13893" s="93"/>
      <c r="H13893" s="93"/>
      <c r="J13893" s="93"/>
      <c r="L13893" s="93"/>
      <c r="N13893" s="93"/>
      <c r="P13893" s="93"/>
    </row>
    <row r="13894" spans="2:16">
      <c r="B13894" s="93"/>
      <c r="C13894" s="93"/>
      <c r="D13894" s="93"/>
      <c r="F13894" s="93"/>
      <c r="H13894" s="93"/>
      <c r="J13894" s="93"/>
      <c r="L13894" s="93"/>
      <c r="N13894" s="93"/>
      <c r="P13894" s="93"/>
    </row>
    <row r="13895" spans="2:16">
      <c r="B13895" s="93"/>
      <c r="C13895" s="93"/>
      <c r="D13895" s="93"/>
      <c r="F13895" s="93"/>
      <c r="H13895" s="93"/>
      <c r="J13895" s="93"/>
      <c r="L13895" s="93"/>
      <c r="N13895" s="93"/>
      <c r="P13895" s="93"/>
    </row>
    <row r="13896" spans="2:16">
      <c r="B13896" s="93"/>
      <c r="C13896" s="93"/>
      <c r="D13896" s="93"/>
      <c r="F13896" s="93"/>
      <c r="H13896" s="93"/>
      <c r="J13896" s="93"/>
      <c r="L13896" s="93"/>
      <c r="N13896" s="93"/>
      <c r="P13896" s="93"/>
    </row>
    <row r="13897" spans="2:16">
      <c r="B13897" s="93"/>
      <c r="C13897" s="93"/>
      <c r="D13897" s="93"/>
      <c r="F13897" s="93"/>
      <c r="H13897" s="93"/>
      <c r="J13897" s="93"/>
      <c r="L13897" s="93"/>
      <c r="N13897" s="93"/>
      <c r="P13897" s="93"/>
    </row>
    <row r="13898" spans="2:16">
      <c r="B13898" s="93"/>
      <c r="C13898" s="93"/>
      <c r="D13898" s="93"/>
      <c r="F13898" s="93"/>
      <c r="H13898" s="93"/>
      <c r="J13898" s="93"/>
      <c r="L13898" s="93"/>
      <c r="N13898" s="93"/>
      <c r="P13898" s="93"/>
    </row>
    <row r="13899" spans="2:16">
      <c r="B13899" s="93"/>
      <c r="C13899" s="93"/>
      <c r="D13899" s="93"/>
      <c r="F13899" s="93"/>
      <c r="H13899" s="93"/>
      <c r="J13899" s="93"/>
      <c r="L13899" s="93"/>
      <c r="N13899" s="93"/>
      <c r="P13899" s="93"/>
    </row>
    <row r="13900" spans="2:16">
      <c r="B13900" s="93"/>
      <c r="C13900" s="93"/>
      <c r="D13900" s="93"/>
      <c r="F13900" s="93"/>
      <c r="H13900" s="93"/>
      <c r="J13900" s="93"/>
      <c r="L13900" s="93"/>
      <c r="N13900" s="93"/>
      <c r="P13900" s="93"/>
    </row>
    <row r="13901" spans="2:16">
      <c r="B13901" s="93"/>
      <c r="C13901" s="93"/>
      <c r="D13901" s="93"/>
      <c r="F13901" s="93"/>
      <c r="H13901" s="93"/>
      <c r="J13901" s="93"/>
      <c r="L13901" s="93"/>
      <c r="N13901" s="93"/>
      <c r="P13901" s="93"/>
    </row>
    <row r="13902" spans="2:16">
      <c r="B13902" s="93"/>
      <c r="C13902" s="93"/>
      <c r="D13902" s="93"/>
      <c r="F13902" s="93"/>
      <c r="H13902" s="93"/>
      <c r="J13902" s="93"/>
      <c r="L13902" s="93"/>
      <c r="N13902" s="93"/>
      <c r="P13902" s="93"/>
    </row>
    <row r="13903" spans="2:16">
      <c r="B13903" s="93"/>
      <c r="C13903" s="93"/>
      <c r="D13903" s="93"/>
      <c r="F13903" s="93"/>
      <c r="H13903" s="93"/>
      <c r="J13903" s="93"/>
      <c r="L13903" s="93"/>
      <c r="N13903" s="93"/>
      <c r="P13903" s="93"/>
    </row>
    <row r="13904" spans="2:16">
      <c r="B13904" s="93"/>
      <c r="C13904" s="93"/>
      <c r="D13904" s="93"/>
      <c r="F13904" s="93"/>
      <c r="H13904" s="93"/>
      <c r="J13904" s="93"/>
      <c r="L13904" s="93"/>
      <c r="N13904" s="93"/>
      <c r="P13904" s="93"/>
    </row>
    <row r="13905" spans="2:16">
      <c r="B13905" s="93"/>
      <c r="C13905" s="93"/>
      <c r="D13905" s="93"/>
      <c r="F13905" s="93"/>
      <c r="H13905" s="93"/>
      <c r="J13905" s="93"/>
      <c r="L13905" s="93"/>
      <c r="N13905" s="93"/>
      <c r="P13905" s="93"/>
    </row>
    <row r="13906" spans="2:16">
      <c r="B13906" s="93"/>
      <c r="C13906" s="93"/>
      <c r="D13906" s="93"/>
      <c r="F13906" s="93"/>
      <c r="H13906" s="93"/>
      <c r="J13906" s="93"/>
      <c r="L13906" s="93"/>
      <c r="N13906" s="93"/>
      <c r="P13906" s="93"/>
    </row>
    <row r="13907" spans="2:16">
      <c r="B13907" s="93"/>
      <c r="C13907" s="93"/>
      <c r="D13907" s="93"/>
      <c r="F13907" s="93"/>
      <c r="H13907" s="93"/>
      <c r="J13907" s="93"/>
      <c r="L13907" s="93"/>
      <c r="N13907" s="93"/>
      <c r="P13907" s="93"/>
    </row>
    <row r="13908" spans="2:16">
      <c r="B13908" s="93"/>
      <c r="C13908" s="93"/>
      <c r="D13908" s="93"/>
      <c r="F13908" s="93"/>
      <c r="H13908" s="93"/>
      <c r="J13908" s="93"/>
      <c r="L13908" s="93"/>
      <c r="N13908" s="93"/>
      <c r="P13908" s="93"/>
    </row>
    <row r="13909" spans="2:16">
      <c r="B13909" s="93"/>
      <c r="C13909" s="93"/>
      <c r="D13909" s="93"/>
      <c r="F13909" s="93"/>
      <c r="H13909" s="93"/>
      <c r="J13909" s="93"/>
      <c r="L13909" s="93"/>
      <c r="N13909" s="93"/>
      <c r="P13909" s="93"/>
    </row>
    <row r="13910" spans="2:16">
      <c r="B13910" s="93"/>
      <c r="C13910" s="93"/>
      <c r="D13910" s="93"/>
      <c r="F13910" s="93"/>
      <c r="H13910" s="93"/>
      <c r="J13910" s="93"/>
      <c r="L13910" s="93"/>
      <c r="N13910" s="93"/>
      <c r="P13910" s="93"/>
    </row>
    <row r="13911" spans="2:16">
      <c r="B13911" s="93"/>
      <c r="C13911" s="93"/>
      <c r="D13911" s="93"/>
      <c r="F13911" s="93"/>
      <c r="H13911" s="93"/>
      <c r="J13911" s="93"/>
      <c r="L13911" s="93"/>
      <c r="N13911" s="93"/>
      <c r="P13911" s="93"/>
    </row>
    <row r="13912" spans="2:16">
      <c r="B13912" s="93"/>
      <c r="C13912" s="93"/>
      <c r="D13912" s="93"/>
      <c r="F13912" s="93"/>
      <c r="H13912" s="93"/>
      <c r="J13912" s="93"/>
      <c r="L13912" s="93"/>
      <c r="N13912" s="93"/>
      <c r="P13912" s="93"/>
    </row>
    <row r="13913" spans="2:16">
      <c r="B13913" s="93"/>
      <c r="C13913" s="93"/>
      <c r="D13913" s="93"/>
      <c r="F13913" s="93"/>
      <c r="H13913" s="93"/>
      <c r="J13913" s="93"/>
      <c r="L13913" s="93"/>
      <c r="N13913" s="93"/>
      <c r="P13913" s="93"/>
    </row>
    <row r="13914" spans="2:16">
      <c r="B13914" s="93"/>
      <c r="C13914" s="93"/>
      <c r="D13914" s="93"/>
      <c r="F13914" s="93"/>
      <c r="H13914" s="93"/>
      <c r="J13914" s="93"/>
      <c r="L13914" s="93"/>
      <c r="N13914" s="93"/>
      <c r="P13914" s="93"/>
    </row>
    <row r="13915" spans="2:16">
      <c r="B13915" s="93"/>
      <c r="C13915" s="93"/>
      <c r="D13915" s="93"/>
      <c r="F13915" s="93"/>
      <c r="H13915" s="93"/>
      <c r="J13915" s="93"/>
      <c r="L13915" s="93"/>
      <c r="N13915" s="93"/>
      <c r="P13915" s="93"/>
    </row>
    <row r="13916" spans="2:16">
      <c r="B13916" s="93"/>
      <c r="C13916" s="93"/>
      <c r="D13916" s="93"/>
      <c r="F13916" s="93"/>
      <c r="H13916" s="93"/>
      <c r="J13916" s="93"/>
      <c r="L13916" s="93"/>
      <c r="N13916" s="93"/>
      <c r="P13916" s="93"/>
    </row>
    <row r="13917" spans="2:16">
      <c r="B13917" s="93"/>
      <c r="C13917" s="93"/>
      <c r="D13917" s="93"/>
      <c r="F13917" s="93"/>
      <c r="H13917" s="93"/>
      <c r="J13917" s="93"/>
      <c r="L13917" s="93"/>
      <c r="N13917" s="93"/>
      <c r="P13917" s="93"/>
    </row>
    <row r="13918" spans="2:16">
      <c r="B13918" s="93"/>
      <c r="C13918" s="93"/>
      <c r="D13918" s="93"/>
      <c r="F13918" s="93"/>
      <c r="H13918" s="93"/>
      <c r="J13918" s="93"/>
      <c r="L13918" s="93"/>
      <c r="N13918" s="93"/>
      <c r="P13918" s="93"/>
    </row>
    <row r="13919" spans="2:16">
      <c r="B13919" s="93"/>
      <c r="C13919" s="93"/>
      <c r="D13919" s="93"/>
      <c r="F13919" s="93"/>
      <c r="H13919" s="93"/>
      <c r="J13919" s="93"/>
      <c r="L13919" s="93"/>
      <c r="N13919" s="93"/>
      <c r="P13919" s="93"/>
    </row>
    <row r="13920" spans="2:16">
      <c r="B13920" s="93"/>
      <c r="C13920" s="93"/>
      <c r="D13920" s="93"/>
      <c r="F13920" s="93"/>
      <c r="H13920" s="93"/>
      <c r="J13920" s="93"/>
      <c r="L13920" s="93"/>
      <c r="N13920" s="93"/>
      <c r="P13920" s="93"/>
    </row>
    <row r="13921" spans="2:16">
      <c r="B13921" s="93"/>
      <c r="C13921" s="93"/>
      <c r="D13921" s="93"/>
      <c r="F13921" s="93"/>
      <c r="H13921" s="93"/>
      <c r="J13921" s="93"/>
      <c r="L13921" s="93"/>
      <c r="N13921" s="93"/>
      <c r="P13921" s="93"/>
    </row>
    <row r="13922" spans="2:16">
      <c r="B13922" s="93"/>
      <c r="C13922" s="93"/>
      <c r="D13922" s="93"/>
      <c r="F13922" s="93"/>
      <c r="H13922" s="93"/>
      <c r="J13922" s="93"/>
      <c r="L13922" s="93"/>
      <c r="N13922" s="93"/>
      <c r="P13922" s="93"/>
    </row>
    <row r="13923" spans="2:16">
      <c r="B13923" s="93"/>
      <c r="C13923" s="93"/>
      <c r="D13923" s="93"/>
      <c r="F13923" s="93"/>
      <c r="H13923" s="93"/>
      <c r="J13923" s="93"/>
      <c r="L13923" s="93"/>
      <c r="N13923" s="93"/>
      <c r="P13923" s="93"/>
    </row>
    <row r="13924" spans="2:16">
      <c r="B13924" s="93"/>
      <c r="C13924" s="93"/>
      <c r="D13924" s="93"/>
      <c r="F13924" s="93"/>
      <c r="H13924" s="93"/>
      <c r="J13924" s="93"/>
      <c r="L13924" s="93"/>
      <c r="N13924" s="93"/>
      <c r="P13924" s="93"/>
    </row>
    <row r="13925" spans="2:16">
      <c r="B13925" s="93"/>
      <c r="C13925" s="93"/>
      <c r="D13925" s="93"/>
      <c r="F13925" s="93"/>
      <c r="H13925" s="93"/>
      <c r="J13925" s="93"/>
      <c r="L13925" s="93"/>
      <c r="N13925" s="93"/>
      <c r="P13925" s="93"/>
    </row>
    <row r="13926" spans="2:16">
      <c r="B13926" s="93"/>
      <c r="C13926" s="93"/>
      <c r="D13926" s="93"/>
      <c r="F13926" s="93"/>
      <c r="H13926" s="93"/>
      <c r="J13926" s="93"/>
      <c r="L13926" s="93"/>
      <c r="N13926" s="93"/>
      <c r="P13926" s="93"/>
    </row>
    <row r="13927" spans="2:16">
      <c r="B13927" s="93"/>
      <c r="C13927" s="93"/>
      <c r="D13927" s="93"/>
      <c r="F13927" s="93"/>
      <c r="H13927" s="93"/>
      <c r="J13927" s="93"/>
      <c r="L13927" s="93"/>
      <c r="N13927" s="93"/>
      <c r="P13927" s="93"/>
    </row>
    <row r="13928" spans="2:16">
      <c r="B13928" s="93"/>
      <c r="C13928" s="93"/>
      <c r="D13928" s="93"/>
      <c r="F13928" s="93"/>
      <c r="H13928" s="93"/>
      <c r="J13928" s="93"/>
      <c r="L13928" s="93"/>
      <c r="N13928" s="93"/>
      <c r="P13928" s="93"/>
    </row>
    <row r="13929" spans="2:16">
      <c r="B13929" s="93"/>
      <c r="C13929" s="93"/>
      <c r="D13929" s="93"/>
      <c r="F13929" s="93"/>
      <c r="H13929" s="93"/>
      <c r="J13929" s="93"/>
      <c r="L13929" s="93"/>
      <c r="N13929" s="93"/>
      <c r="P13929" s="93"/>
    </row>
    <row r="13930" spans="2:16">
      <c r="B13930" s="93"/>
      <c r="C13930" s="93"/>
      <c r="D13930" s="93"/>
      <c r="F13930" s="93"/>
      <c r="H13930" s="93"/>
      <c r="J13930" s="93"/>
      <c r="L13930" s="93"/>
      <c r="N13930" s="93"/>
      <c r="P13930" s="93"/>
    </row>
    <row r="13931" spans="2:16">
      <c r="B13931" s="93"/>
      <c r="C13931" s="93"/>
      <c r="D13931" s="93"/>
      <c r="F13931" s="93"/>
      <c r="H13931" s="93"/>
      <c r="J13931" s="93"/>
      <c r="L13931" s="93"/>
      <c r="N13931" s="93"/>
      <c r="P13931" s="93"/>
    </row>
    <row r="13932" spans="2:16">
      <c r="B13932" s="93"/>
      <c r="C13932" s="93"/>
      <c r="D13932" s="93"/>
      <c r="F13932" s="93"/>
      <c r="H13932" s="93"/>
      <c r="J13932" s="93"/>
      <c r="L13932" s="93"/>
      <c r="N13932" s="93"/>
      <c r="P13932" s="93"/>
    </row>
    <row r="13933" spans="2:16">
      <c r="B13933" s="93"/>
      <c r="C13933" s="93"/>
      <c r="D13933" s="93"/>
      <c r="F13933" s="93"/>
      <c r="H13933" s="93"/>
      <c r="J13933" s="93"/>
      <c r="L13933" s="93"/>
      <c r="N13933" s="93"/>
      <c r="P13933" s="93"/>
    </row>
    <row r="13934" spans="2:16">
      <c r="B13934" s="93"/>
      <c r="C13934" s="93"/>
      <c r="D13934" s="93"/>
      <c r="F13934" s="93"/>
      <c r="H13934" s="93"/>
      <c r="J13934" s="93"/>
      <c r="L13934" s="93"/>
      <c r="N13934" s="93"/>
      <c r="P13934" s="93"/>
    </row>
    <row r="13935" spans="2:16">
      <c r="B13935" s="93"/>
      <c r="C13935" s="93"/>
      <c r="D13935" s="93"/>
      <c r="F13935" s="93"/>
      <c r="H13935" s="93"/>
      <c r="J13935" s="93"/>
      <c r="L13935" s="93"/>
      <c r="N13935" s="93"/>
      <c r="P13935" s="93"/>
    </row>
    <row r="13936" spans="2:16">
      <c r="B13936" s="93"/>
      <c r="C13936" s="93"/>
      <c r="D13936" s="93"/>
      <c r="F13936" s="93"/>
      <c r="H13936" s="93"/>
      <c r="J13936" s="93"/>
      <c r="L13936" s="93"/>
      <c r="N13936" s="93"/>
      <c r="P13936" s="93"/>
    </row>
    <row r="13937" spans="2:16">
      <c r="B13937" s="93"/>
      <c r="C13937" s="93"/>
      <c r="D13937" s="93"/>
      <c r="F13937" s="93"/>
      <c r="H13937" s="93"/>
      <c r="J13937" s="93"/>
      <c r="L13937" s="93"/>
      <c r="N13937" s="93"/>
      <c r="P13937" s="93"/>
    </row>
    <row r="13938" spans="2:16">
      <c r="B13938" s="93"/>
      <c r="C13938" s="93"/>
      <c r="D13938" s="93"/>
      <c r="F13938" s="93"/>
      <c r="H13938" s="93"/>
      <c r="J13938" s="93"/>
      <c r="L13938" s="93"/>
      <c r="N13938" s="93"/>
      <c r="P13938" s="93"/>
    </row>
    <row r="13939" spans="2:16">
      <c r="B13939" s="93"/>
      <c r="C13939" s="93"/>
      <c r="D13939" s="93"/>
      <c r="F13939" s="93"/>
      <c r="H13939" s="93"/>
      <c r="J13939" s="93"/>
      <c r="L13939" s="93"/>
      <c r="N13939" s="93"/>
      <c r="P13939" s="93"/>
    </row>
    <row r="13940" spans="2:16">
      <c r="B13940" s="93"/>
      <c r="C13940" s="93"/>
      <c r="D13940" s="93"/>
      <c r="F13940" s="93"/>
      <c r="H13940" s="93"/>
      <c r="J13940" s="93"/>
      <c r="L13940" s="93"/>
      <c r="N13940" s="93"/>
      <c r="P13940" s="93"/>
    </row>
    <row r="13941" spans="2:16">
      <c r="B13941" s="93"/>
      <c r="C13941" s="93"/>
      <c r="D13941" s="93"/>
      <c r="F13941" s="93"/>
      <c r="H13941" s="93"/>
      <c r="J13941" s="93"/>
      <c r="L13941" s="93"/>
      <c r="N13941" s="93"/>
      <c r="P13941" s="93"/>
    </row>
    <row r="13942" spans="2:16">
      <c r="B13942" s="93"/>
      <c r="C13942" s="93"/>
      <c r="D13942" s="93"/>
      <c r="F13942" s="93"/>
      <c r="H13942" s="93"/>
      <c r="J13942" s="93"/>
      <c r="L13942" s="93"/>
      <c r="N13942" s="93"/>
      <c r="P13942" s="93"/>
    </row>
    <row r="13943" spans="2:16">
      <c r="B13943" s="93"/>
      <c r="C13943" s="93"/>
      <c r="D13943" s="93"/>
      <c r="F13943" s="93"/>
      <c r="H13943" s="93"/>
      <c r="J13943" s="93"/>
      <c r="L13943" s="93"/>
      <c r="N13943" s="93"/>
      <c r="P13943" s="93"/>
    </row>
    <row r="13944" spans="2:16">
      <c r="B13944" s="93"/>
      <c r="C13944" s="93"/>
      <c r="D13944" s="93"/>
      <c r="F13944" s="93"/>
      <c r="H13944" s="93"/>
      <c r="J13944" s="93"/>
      <c r="L13944" s="93"/>
      <c r="N13944" s="93"/>
      <c r="P13944" s="93"/>
    </row>
    <row r="13945" spans="2:16">
      <c r="B13945" s="93"/>
      <c r="C13945" s="93"/>
      <c r="D13945" s="93"/>
      <c r="F13945" s="93"/>
      <c r="H13945" s="93"/>
      <c r="J13945" s="93"/>
      <c r="L13945" s="93"/>
      <c r="N13945" s="93"/>
      <c r="P13945" s="93"/>
    </row>
    <row r="13946" spans="2:16">
      <c r="B13946" s="93"/>
      <c r="C13946" s="93"/>
      <c r="D13946" s="93"/>
      <c r="F13946" s="93"/>
      <c r="H13946" s="93"/>
      <c r="J13946" s="93"/>
      <c r="L13946" s="93"/>
      <c r="N13946" s="93"/>
      <c r="P13946" s="93"/>
    </row>
    <row r="13947" spans="2:16">
      <c r="B13947" s="93"/>
      <c r="C13947" s="93"/>
      <c r="D13947" s="93"/>
      <c r="F13947" s="93"/>
      <c r="H13947" s="93"/>
      <c r="J13947" s="93"/>
      <c r="L13947" s="93"/>
      <c r="N13947" s="93"/>
      <c r="P13947" s="93"/>
    </row>
    <row r="13948" spans="2:16">
      <c r="B13948" s="93"/>
      <c r="C13948" s="93"/>
      <c r="D13948" s="93"/>
      <c r="F13948" s="93"/>
      <c r="H13948" s="93"/>
      <c r="J13948" s="93"/>
      <c r="L13948" s="93"/>
      <c r="N13948" s="93"/>
      <c r="P13948" s="93"/>
    </row>
    <row r="13949" spans="2:16">
      <c r="B13949" s="93"/>
      <c r="C13949" s="93"/>
      <c r="D13949" s="93"/>
      <c r="F13949" s="93"/>
      <c r="H13949" s="93"/>
      <c r="J13949" s="93"/>
      <c r="L13949" s="93"/>
      <c r="N13949" s="93"/>
      <c r="P13949" s="93"/>
    </row>
    <row r="13950" spans="2:16">
      <c r="B13950" s="93"/>
      <c r="C13950" s="93"/>
      <c r="D13950" s="93"/>
      <c r="F13950" s="93"/>
      <c r="H13950" s="93"/>
      <c r="J13950" s="93"/>
      <c r="L13950" s="93"/>
      <c r="N13950" s="93"/>
      <c r="P13950" s="93"/>
    </row>
    <row r="13951" spans="2:16">
      <c r="B13951" s="93"/>
      <c r="C13951" s="93"/>
      <c r="D13951" s="93"/>
      <c r="F13951" s="93"/>
      <c r="H13951" s="93"/>
      <c r="J13951" s="93"/>
      <c r="L13951" s="93"/>
      <c r="N13951" s="93"/>
      <c r="P13951" s="93"/>
    </row>
    <row r="13952" spans="2:16">
      <c r="B13952" s="93"/>
      <c r="C13952" s="93"/>
      <c r="D13952" s="93"/>
      <c r="F13952" s="93"/>
      <c r="H13952" s="93"/>
      <c r="J13952" s="93"/>
      <c r="L13952" s="93"/>
      <c r="N13952" s="93"/>
      <c r="P13952" s="93"/>
    </row>
    <row r="13953" spans="2:16">
      <c r="B13953" s="93"/>
      <c r="C13953" s="93"/>
      <c r="D13953" s="93"/>
      <c r="F13953" s="93"/>
      <c r="H13953" s="93"/>
      <c r="J13953" s="93"/>
      <c r="L13953" s="93"/>
      <c r="N13953" s="93"/>
      <c r="P13953" s="93"/>
    </row>
    <row r="13954" spans="2:16">
      <c r="B13954" s="93"/>
      <c r="C13954" s="93"/>
      <c r="D13954" s="93"/>
      <c r="F13954" s="93"/>
      <c r="H13954" s="93"/>
      <c r="J13954" s="93"/>
      <c r="L13954" s="93"/>
      <c r="N13954" s="93"/>
      <c r="P13954" s="93"/>
    </row>
    <row r="13955" spans="2:16">
      <c r="B13955" s="93"/>
      <c r="C13955" s="93"/>
      <c r="D13955" s="93"/>
      <c r="F13955" s="93"/>
      <c r="H13955" s="93"/>
      <c r="J13955" s="93"/>
      <c r="L13955" s="93"/>
      <c r="N13955" s="93"/>
      <c r="P13955" s="93"/>
    </row>
    <row r="13956" spans="2:16">
      <c r="B13956" s="93"/>
      <c r="C13956" s="93"/>
      <c r="D13956" s="93"/>
      <c r="F13956" s="93"/>
      <c r="H13956" s="93"/>
      <c r="J13956" s="93"/>
      <c r="L13956" s="93"/>
      <c r="N13956" s="93"/>
      <c r="P13956" s="93"/>
    </row>
    <row r="13957" spans="2:16">
      <c r="B13957" s="93"/>
      <c r="C13957" s="93"/>
      <c r="D13957" s="93"/>
      <c r="F13957" s="93"/>
      <c r="H13957" s="93"/>
      <c r="J13957" s="93"/>
      <c r="L13957" s="93"/>
      <c r="N13957" s="93"/>
      <c r="P13957" s="93"/>
    </row>
    <row r="13958" spans="2:16">
      <c r="B13958" s="93"/>
      <c r="C13958" s="93"/>
      <c r="D13958" s="93"/>
      <c r="F13958" s="93"/>
      <c r="H13958" s="93"/>
      <c r="J13958" s="93"/>
      <c r="L13958" s="93"/>
      <c r="N13958" s="93"/>
      <c r="P13958" s="93"/>
    </row>
    <row r="13959" spans="2:16">
      <c r="B13959" s="93"/>
      <c r="C13959" s="93"/>
      <c r="D13959" s="93"/>
      <c r="F13959" s="93"/>
      <c r="H13959" s="93"/>
      <c r="J13959" s="93"/>
      <c r="L13959" s="93"/>
      <c r="N13959" s="93"/>
      <c r="P13959" s="93"/>
    </row>
    <row r="13960" spans="2:16">
      <c r="B13960" s="93"/>
      <c r="C13960" s="93"/>
      <c r="D13960" s="93"/>
      <c r="F13960" s="93"/>
      <c r="H13960" s="93"/>
      <c r="J13960" s="93"/>
      <c r="L13960" s="93"/>
      <c r="N13960" s="93"/>
      <c r="P13960" s="93"/>
    </row>
    <row r="13961" spans="2:16">
      <c r="B13961" s="93"/>
      <c r="C13961" s="93"/>
      <c r="D13961" s="93"/>
      <c r="F13961" s="93"/>
      <c r="H13961" s="93"/>
      <c r="J13961" s="93"/>
      <c r="L13961" s="93"/>
      <c r="N13961" s="93"/>
      <c r="P13961" s="93"/>
    </row>
    <row r="13962" spans="2:16">
      <c r="B13962" s="93"/>
      <c r="C13962" s="93"/>
      <c r="D13962" s="93"/>
      <c r="F13962" s="93"/>
      <c r="H13962" s="93"/>
      <c r="J13962" s="93"/>
      <c r="L13962" s="93"/>
      <c r="N13962" s="93"/>
      <c r="P13962" s="93"/>
    </row>
    <row r="13963" spans="2:16">
      <c r="B13963" s="93"/>
      <c r="C13963" s="93"/>
      <c r="D13963" s="93"/>
      <c r="F13963" s="93"/>
      <c r="H13963" s="93"/>
      <c r="J13963" s="93"/>
      <c r="L13963" s="93"/>
      <c r="N13963" s="93"/>
      <c r="P13963" s="93"/>
    </row>
    <row r="13964" spans="2:16">
      <c r="B13964" s="93"/>
      <c r="C13964" s="93"/>
      <c r="D13964" s="93"/>
      <c r="F13964" s="93"/>
      <c r="H13964" s="93"/>
      <c r="J13964" s="93"/>
      <c r="L13964" s="93"/>
      <c r="N13964" s="93"/>
      <c r="P13964" s="93"/>
    </row>
    <row r="13965" spans="2:16">
      <c r="B13965" s="93"/>
      <c r="C13965" s="93"/>
      <c r="D13965" s="93"/>
      <c r="F13965" s="93"/>
      <c r="H13965" s="93"/>
      <c r="J13965" s="93"/>
      <c r="L13965" s="93"/>
      <c r="N13965" s="93"/>
      <c r="P13965" s="93"/>
    </row>
    <row r="13966" spans="2:16">
      <c r="B13966" s="93"/>
      <c r="C13966" s="93"/>
      <c r="D13966" s="93"/>
      <c r="F13966" s="93"/>
      <c r="H13966" s="93"/>
      <c r="J13966" s="93"/>
      <c r="L13966" s="93"/>
      <c r="N13966" s="93"/>
      <c r="P13966" s="93"/>
    </row>
    <row r="13967" spans="2:16">
      <c r="B13967" s="93"/>
      <c r="C13967" s="93"/>
      <c r="D13967" s="93"/>
      <c r="F13967" s="93"/>
      <c r="H13967" s="93"/>
      <c r="J13967" s="93"/>
      <c r="L13967" s="93"/>
      <c r="N13967" s="93"/>
      <c r="P13967" s="93"/>
    </row>
    <row r="13968" spans="2:16">
      <c r="B13968" s="93"/>
      <c r="C13968" s="93"/>
      <c r="D13968" s="93"/>
      <c r="F13968" s="93"/>
      <c r="H13968" s="93"/>
      <c r="J13968" s="93"/>
      <c r="L13968" s="93"/>
      <c r="N13968" s="93"/>
      <c r="P13968" s="93"/>
    </row>
    <row r="13969" spans="2:16">
      <c r="B13969" s="93"/>
      <c r="C13969" s="93"/>
      <c r="D13969" s="93"/>
      <c r="F13969" s="93"/>
      <c r="H13969" s="93"/>
      <c r="J13969" s="93"/>
      <c r="L13969" s="93"/>
      <c r="N13969" s="93"/>
      <c r="P13969" s="93"/>
    </row>
    <row r="13970" spans="2:16">
      <c r="B13970" s="93"/>
      <c r="C13970" s="93"/>
      <c r="D13970" s="93"/>
      <c r="F13970" s="93"/>
      <c r="H13970" s="93"/>
      <c r="J13970" s="93"/>
      <c r="L13970" s="93"/>
      <c r="N13970" s="93"/>
      <c r="P13970" s="93"/>
    </row>
    <row r="13971" spans="2:16">
      <c r="B13971" s="93"/>
      <c r="C13971" s="93"/>
      <c r="D13971" s="93"/>
      <c r="F13971" s="93"/>
      <c r="H13971" s="93"/>
      <c r="J13971" s="93"/>
      <c r="L13971" s="93"/>
      <c r="N13971" s="93"/>
      <c r="P13971" s="93"/>
    </row>
    <row r="13972" spans="2:16">
      <c r="B13972" s="93"/>
      <c r="C13972" s="93"/>
      <c r="D13972" s="93"/>
      <c r="F13972" s="93"/>
      <c r="H13972" s="93"/>
      <c r="J13972" s="93"/>
      <c r="L13972" s="93"/>
      <c r="N13972" s="93"/>
      <c r="P13972" s="93"/>
    </row>
    <row r="13973" spans="2:16">
      <c r="B13973" s="93"/>
      <c r="C13973" s="93"/>
      <c r="D13973" s="93"/>
      <c r="F13973" s="93"/>
      <c r="H13973" s="93"/>
      <c r="J13973" s="93"/>
      <c r="L13973" s="93"/>
      <c r="N13973" s="93"/>
      <c r="P13973" s="93"/>
    </row>
    <row r="13974" spans="2:16">
      <c r="B13974" s="93"/>
      <c r="C13974" s="93"/>
      <c r="D13974" s="93"/>
      <c r="F13974" s="93"/>
      <c r="H13974" s="93"/>
      <c r="J13974" s="93"/>
      <c r="L13974" s="93"/>
      <c r="N13974" s="93"/>
      <c r="P13974" s="93"/>
    </row>
    <row r="13975" spans="2:16">
      <c r="B13975" s="93"/>
      <c r="C13975" s="93"/>
      <c r="D13975" s="93"/>
      <c r="F13975" s="93"/>
      <c r="H13975" s="93"/>
      <c r="J13975" s="93"/>
      <c r="L13975" s="93"/>
      <c r="N13975" s="93"/>
      <c r="P13975" s="93"/>
    </row>
    <row r="13976" spans="2:16">
      <c r="B13976" s="93"/>
      <c r="C13976" s="93"/>
      <c r="D13976" s="93"/>
      <c r="F13976" s="93"/>
      <c r="H13976" s="93"/>
      <c r="J13976" s="93"/>
      <c r="L13976" s="93"/>
      <c r="N13976" s="93"/>
      <c r="P13976" s="93"/>
    </row>
    <row r="13977" spans="2:16">
      <c r="B13977" s="93"/>
      <c r="C13977" s="93"/>
      <c r="D13977" s="93"/>
      <c r="F13977" s="93"/>
      <c r="H13977" s="93"/>
      <c r="J13977" s="93"/>
      <c r="L13977" s="93"/>
      <c r="N13977" s="93"/>
      <c r="P13977" s="93"/>
    </row>
    <row r="13978" spans="2:16">
      <c r="B13978" s="93"/>
      <c r="C13978" s="93"/>
      <c r="D13978" s="93"/>
      <c r="F13978" s="93"/>
      <c r="H13978" s="93"/>
      <c r="J13978" s="93"/>
      <c r="L13978" s="93"/>
      <c r="N13978" s="93"/>
      <c r="P13978" s="93"/>
    </row>
    <row r="13979" spans="2:16">
      <c r="B13979" s="93"/>
      <c r="C13979" s="93"/>
      <c r="D13979" s="93"/>
      <c r="F13979" s="93"/>
      <c r="H13979" s="93"/>
      <c r="J13979" s="93"/>
      <c r="L13979" s="93"/>
      <c r="N13979" s="93"/>
      <c r="P13979" s="93"/>
    </row>
    <row r="13980" spans="2:16">
      <c r="B13980" s="93"/>
      <c r="C13980" s="93"/>
      <c r="D13980" s="93"/>
      <c r="F13980" s="93"/>
      <c r="H13980" s="93"/>
      <c r="J13980" s="93"/>
      <c r="L13980" s="93"/>
      <c r="N13980" s="93"/>
      <c r="P13980" s="93"/>
    </row>
    <row r="13981" spans="2:16">
      <c r="B13981" s="93"/>
      <c r="C13981" s="93"/>
      <c r="D13981" s="93"/>
      <c r="F13981" s="93"/>
      <c r="H13981" s="93"/>
      <c r="J13981" s="93"/>
      <c r="L13981" s="93"/>
      <c r="N13981" s="93"/>
      <c r="P13981" s="93"/>
    </row>
    <row r="13982" spans="2:16">
      <c r="B13982" s="93"/>
      <c r="C13982" s="93"/>
      <c r="D13982" s="93"/>
      <c r="F13982" s="93"/>
      <c r="H13982" s="93"/>
      <c r="J13982" s="93"/>
      <c r="L13982" s="93"/>
      <c r="N13982" s="93"/>
      <c r="P13982" s="93"/>
    </row>
    <row r="13983" spans="2:16">
      <c r="B13983" s="93"/>
      <c r="C13983" s="93"/>
      <c r="D13983" s="93"/>
      <c r="F13983" s="93"/>
      <c r="H13983" s="93"/>
      <c r="J13983" s="93"/>
      <c r="L13983" s="93"/>
      <c r="N13983" s="93"/>
      <c r="P13983" s="93"/>
    </row>
    <row r="13984" spans="2:16">
      <c r="B13984" s="93"/>
      <c r="C13984" s="93"/>
      <c r="D13984" s="93"/>
      <c r="F13984" s="93"/>
      <c r="H13984" s="93"/>
      <c r="J13984" s="93"/>
      <c r="L13984" s="93"/>
      <c r="N13984" s="93"/>
      <c r="P13984" s="93"/>
    </row>
    <row r="13985" spans="2:16">
      <c r="B13985" s="93"/>
      <c r="C13985" s="93"/>
      <c r="D13985" s="93"/>
      <c r="F13985" s="93"/>
      <c r="H13985" s="93"/>
      <c r="J13985" s="93"/>
      <c r="L13985" s="93"/>
      <c r="N13985" s="93"/>
      <c r="P13985" s="93"/>
    </row>
    <row r="13986" spans="2:16">
      <c r="B13986" s="93"/>
      <c r="C13986" s="93"/>
      <c r="D13986" s="93"/>
      <c r="F13986" s="93"/>
      <c r="H13986" s="93"/>
      <c r="J13986" s="93"/>
      <c r="L13986" s="93"/>
      <c r="N13986" s="93"/>
      <c r="P13986" s="93"/>
    </row>
    <row r="13987" spans="2:16">
      <c r="B13987" s="93"/>
      <c r="C13987" s="93"/>
      <c r="D13987" s="93"/>
      <c r="F13987" s="93"/>
      <c r="H13987" s="93"/>
      <c r="J13987" s="93"/>
      <c r="L13987" s="93"/>
      <c r="N13987" s="93"/>
      <c r="P13987" s="93"/>
    </row>
    <row r="13988" spans="2:16">
      <c r="B13988" s="93"/>
      <c r="C13988" s="93"/>
      <c r="D13988" s="93"/>
      <c r="F13988" s="93"/>
      <c r="H13988" s="93"/>
      <c r="J13988" s="93"/>
      <c r="L13988" s="93"/>
      <c r="N13988" s="93"/>
      <c r="P13988" s="93"/>
    </row>
    <row r="13989" spans="2:16">
      <c r="B13989" s="93"/>
      <c r="C13989" s="93"/>
      <c r="D13989" s="93"/>
      <c r="F13989" s="93"/>
      <c r="H13989" s="93"/>
      <c r="J13989" s="93"/>
      <c r="L13989" s="93"/>
      <c r="N13989" s="93"/>
      <c r="P13989" s="93"/>
    </row>
    <row r="13990" spans="2:16">
      <c r="B13990" s="93"/>
      <c r="C13990" s="93"/>
      <c r="D13990" s="93"/>
      <c r="F13990" s="93"/>
      <c r="H13990" s="93"/>
      <c r="J13990" s="93"/>
      <c r="L13990" s="93"/>
      <c r="N13990" s="93"/>
      <c r="P13990" s="93"/>
    </row>
    <row r="13991" spans="2:16">
      <c r="B13991" s="93"/>
      <c r="C13991" s="93"/>
      <c r="D13991" s="93"/>
      <c r="F13991" s="93"/>
      <c r="H13991" s="93"/>
      <c r="J13991" s="93"/>
      <c r="L13991" s="93"/>
      <c r="N13991" s="93"/>
      <c r="P13991" s="93"/>
    </row>
    <row r="13992" spans="2:16">
      <c r="B13992" s="93"/>
      <c r="C13992" s="93"/>
      <c r="D13992" s="93"/>
      <c r="F13992" s="93"/>
      <c r="H13992" s="93"/>
      <c r="J13992" s="93"/>
      <c r="L13992" s="93"/>
      <c r="N13992" s="93"/>
      <c r="P13992" s="93"/>
    </row>
    <row r="13993" spans="2:16">
      <c r="B13993" s="93"/>
      <c r="C13993" s="93"/>
      <c r="D13993" s="93"/>
      <c r="F13993" s="93"/>
      <c r="H13993" s="93"/>
      <c r="J13993" s="93"/>
      <c r="L13993" s="93"/>
      <c r="N13993" s="93"/>
      <c r="P13993" s="93"/>
    </row>
    <row r="13994" spans="2:16">
      <c r="B13994" s="93"/>
      <c r="C13994" s="93"/>
      <c r="D13994" s="93"/>
      <c r="F13994" s="93"/>
      <c r="H13994" s="93"/>
      <c r="J13994" s="93"/>
      <c r="L13994" s="93"/>
      <c r="N13994" s="93"/>
      <c r="P13994" s="93"/>
    </row>
    <row r="13995" spans="2:16">
      <c r="B13995" s="93"/>
      <c r="C13995" s="93"/>
      <c r="D13995" s="93"/>
      <c r="F13995" s="93"/>
      <c r="H13995" s="93"/>
      <c r="J13995" s="93"/>
      <c r="L13995" s="93"/>
      <c r="N13995" s="93"/>
      <c r="P13995" s="93"/>
    </row>
    <row r="13996" spans="2:16">
      <c r="B13996" s="93"/>
      <c r="C13996" s="93"/>
      <c r="D13996" s="93"/>
      <c r="F13996" s="93"/>
      <c r="H13996" s="93"/>
      <c r="J13996" s="93"/>
      <c r="L13996" s="93"/>
      <c r="N13996" s="93"/>
      <c r="P13996" s="93"/>
    </row>
    <row r="13997" spans="2:16">
      <c r="B13997" s="93"/>
      <c r="C13997" s="93"/>
      <c r="D13997" s="93"/>
      <c r="F13997" s="93"/>
      <c r="H13997" s="93"/>
      <c r="J13997" s="93"/>
      <c r="L13997" s="93"/>
      <c r="N13997" s="93"/>
      <c r="P13997" s="93"/>
    </row>
    <row r="13998" spans="2:16">
      <c r="B13998" s="93"/>
      <c r="C13998" s="93"/>
      <c r="D13998" s="93"/>
      <c r="F13998" s="93"/>
      <c r="H13998" s="93"/>
      <c r="J13998" s="93"/>
      <c r="L13998" s="93"/>
      <c r="N13998" s="93"/>
      <c r="P13998" s="93"/>
    </row>
    <row r="13999" spans="2:16">
      <c r="B13999" s="93"/>
      <c r="C13999" s="93"/>
      <c r="D13999" s="93"/>
      <c r="F13999" s="93"/>
      <c r="H13999" s="93"/>
      <c r="J13999" s="93"/>
      <c r="L13999" s="93"/>
      <c r="N13999" s="93"/>
      <c r="P13999" s="93"/>
    </row>
    <row r="14000" spans="2:16">
      <c r="B14000" s="93"/>
      <c r="C14000" s="93"/>
      <c r="D14000" s="93"/>
      <c r="F14000" s="93"/>
      <c r="H14000" s="93"/>
      <c r="J14000" s="93"/>
      <c r="L14000" s="93"/>
      <c r="N14000" s="93"/>
      <c r="P14000" s="93"/>
    </row>
    <row r="14001" spans="2:16">
      <c r="B14001" s="93"/>
      <c r="C14001" s="93"/>
      <c r="D14001" s="93"/>
      <c r="F14001" s="93"/>
      <c r="H14001" s="93"/>
      <c r="J14001" s="93"/>
      <c r="L14001" s="93"/>
      <c r="N14001" s="93"/>
      <c r="P14001" s="93"/>
    </row>
    <row r="14002" spans="2:16">
      <c r="B14002" s="93"/>
      <c r="C14002" s="93"/>
      <c r="D14002" s="93"/>
      <c r="F14002" s="93"/>
      <c r="H14002" s="93"/>
      <c r="J14002" s="93"/>
      <c r="L14002" s="93"/>
      <c r="N14002" s="93"/>
      <c r="P14002" s="93"/>
    </row>
    <row r="14003" spans="2:16">
      <c r="B14003" s="93"/>
      <c r="C14003" s="93"/>
      <c r="D14003" s="93"/>
      <c r="F14003" s="93"/>
      <c r="H14003" s="93"/>
      <c r="J14003" s="93"/>
      <c r="L14003" s="93"/>
      <c r="N14003" s="93"/>
      <c r="P14003" s="93"/>
    </row>
    <row r="14004" spans="2:16">
      <c r="B14004" s="93"/>
      <c r="C14004" s="93"/>
      <c r="D14004" s="93"/>
      <c r="F14004" s="93"/>
      <c r="H14004" s="93"/>
      <c r="J14004" s="93"/>
      <c r="L14004" s="93"/>
      <c r="N14004" s="93"/>
      <c r="P14004" s="93"/>
    </row>
    <row r="14005" spans="2:16">
      <c r="B14005" s="93"/>
      <c r="C14005" s="93"/>
      <c r="D14005" s="93"/>
      <c r="F14005" s="93"/>
      <c r="H14005" s="93"/>
      <c r="J14005" s="93"/>
      <c r="L14005" s="93"/>
      <c r="N14005" s="93"/>
      <c r="P14005" s="93"/>
    </row>
    <row r="14006" spans="2:16">
      <c r="B14006" s="93"/>
      <c r="C14006" s="93"/>
      <c r="D14006" s="93"/>
      <c r="F14006" s="93"/>
      <c r="H14006" s="93"/>
      <c r="J14006" s="93"/>
      <c r="L14006" s="93"/>
      <c r="N14006" s="93"/>
      <c r="P14006" s="93"/>
    </row>
    <row r="14007" spans="2:16">
      <c r="B14007" s="93"/>
      <c r="C14007" s="93"/>
      <c r="D14007" s="93"/>
      <c r="F14007" s="93"/>
      <c r="H14007" s="93"/>
      <c r="J14007" s="93"/>
      <c r="L14007" s="93"/>
      <c r="N14007" s="93"/>
      <c r="P14007" s="93"/>
    </row>
    <row r="14008" spans="2:16">
      <c r="B14008" s="93"/>
      <c r="C14008" s="93"/>
      <c r="D14008" s="93"/>
      <c r="F14008" s="93"/>
      <c r="H14008" s="93"/>
      <c r="J14008" s="93"/>
      <c r="L14008" s="93"/>
      <c r="N14008" s="93"/>
      <c r="P14008" s="93"/>
    </row>
    <row r="14009" spans="2:16">
      <c r="B14009" s="93"/>
      <c r="C14009" s="93"/>
      <c r="D14009" s="93"/>
      <c r="F14009" s="93"/>
      <c r="H14009" s="93"/>
      <c r="J14009" s="93"/>
      <c r="L14009" s="93"/>
      <c r="N14009" s="93"/>
      <c r="P14009" s="93"/>
    </row>
    <row r="14010" spans="2:16">
      <c r="B14010" s="93"/>
      <c r="C14010" s="93"/>
      <c r="D14010" s="93"/>
      <c r="F14010" s="93"/>
      <c r="H14010" s="93"/>
      <c r="J14010" s="93"/>
      <c r="L14010" s="93"/>
      <c r="N14010" s="93"/>
      <c r="P14010" s="93"/>
    </row>
    <row r="14011" spans="2:16">
      <c r="B14011" s="93"/>
      <c r="C14011" s="93"/>
      <c r="D14011" s="93"/>
      <c r="F14011" s="93"/>
      <c r="H14011" s="93"/>
      <c r="J14011" s="93"/>
      <c r="L14011" s="93"/>
      <c r="N14011" s="93"/>
      <c r="P14011" s="93"/>
    </row>
    <row r="14012" spans="2:16">
      <c r="B14012" s="93"/>
      <c r="C14012" s="93"/>
      <c r="D14012" s="93"/>
      <c r="F14012" s="93"/>
      <c r="H14012" s="93"/>
      <c r="J14012" s="93"/>
      <c r="L14012" s="93"/>
      <c r="N14012" s="93"/>
      <c r="P14012" s="93"/>
    </row>
    <row r="14013" spans="2:16">
      <c r="B14013" s="93"/>
      <c r="C14013" s="93"/>
      <c r="D14013" s="93"/>
      <c r="F14013" s="93"/>
      <c r="H14013" s="93"/>
      <c r="J14013" s="93"/>
      <c r="L14013" s="93"/>
      <c r="N14013" s="93"/>
      <c r="P14013" s="93"/>
    </row>
    <row r="14014" spans="2:16">
      <c r="B14014" s="93"/>
      <c r="C14014" s="93"/>
      <c r="D14014" s="93"/>
      <c r="F14014" s="93"/>
      <c r="H14014" s="93"/>
      <c r="J14014" s="93"/>
      <c r="L14014" s="93"/>
      <c r="N14014" s="93"/>
      <c r="P14014" s="93"/>
    </row>
    <row r="14015" spans="2:16">
      <c r="B14015" s="93"/>
      <c r="C14015" s="93"/>
      <c r="D14015" s="93"/>
      <c r="F14015" s="93"/>
      <c r="H14015" s="93"/>
      <c r="J14015" s="93"/>
      <c r="L14015" s="93"/>
      <c r="N14015" s="93"/>
      <c r="P14015" s="93"/>
    </row>
    <row r="14016" spans="2:16">
      <c r="B14016" s="93"/>
      <c r="C14016" s="93"/>
      <c r="D14016" s="93"/>
      <c r="F14016" s="93"/>
      <c r="H14016" s="93"/>
      <c r="J14016" s="93"/>
      <c r="L14016" s="93"/>
      <c r="N14016" s="93"/>
      <c r="P14016" s="93"/>
    </row>
    <row r="14017" spans="2:16">
      <c r="B14017" s="93"/>
      <c r="C14017" s="93"/>
      <c r="D14017" s="93"/>
      <c r="F14017" s="93"/>
      <c r="H14017" s="93"/>
      <c r="J14017" s="93"/>
      <c r="L14017" s="93"/>
      <c r="N14017" s="93"/>
      <c r="P14017" s="93"/>
    </row>
    <row r="14018" spans="2:16">
      <c r="B14018" s="93"/>
      <c r="C14018" s="93"/>
      <c r="D14018" s="93"/>
      <c r="F14018" s="93"/>
      <c r="H14018" s="93"/>
      <c r="J14018" s="93"/>
      <c r="L14018" s="93"/>
      <c r="N14018" s="93"/>
      <c r="P14018" s="93"/>
    </row>
    <row r="14019" spans="2:16">
      <c r="B14019" s="93"/>
      <c r="C14019" s="93"/>
      <c r="D14019" s="93"/>
      <c r="F14019" s="93"/>
      <c r="H14019" s="93"/>
      <c r="J14019" s="93"/>
      <c r="L14019" s="93"/>
      <c r="N14019" s="93"/>
      <c r="P14019" s="93"/>
    </row>
    <row r="14020" spans="2:16">
      <c r="B14020" s="93"/>
      <c r="C14020" s="93"/>
      <c r="D14020" s="93"/>
      <c r="F14020" s="93"/>
      <c r="H14020" s="93"/>
      <c r="J14020" s="93"/>
      <c r="L14020" s="93"/>
      <c r="N14020" s="93"/>
      <c r="P14020" s="93"/>
    </row>
    <row r="14021" spans="2:16">
      <c r="B14021" s="93"/>
      <c r="C14021" s="93"/>
      <c r="D14021" s="93"/>
      <c r="F14021" s="93"/>
      <c r="H14021" s="93"/>
      <c r="J14021" s="93"/>
      <c r="L14021" s="93"/>
      <c r="N14021" s="93"/>
      <c r="P14021" s="93"/>
    </row>
    <row r="14022" spans="2:16">
      <c r="B14022" s="93"/>
      <c r="C14022" s="93"/>
      <c r="D14022" s="93"/>
      <c r="F14022" s="93"/>
      <c r="H14022" s="93"/>
      <c r="J14022" s="93"/>
      <c r="L14022" s="93"/>
      <c r="N14022" s="93"/>
      <c r="P14022" s="93"/>
    </row>
    <row r="14023" spans="2:16">
      <c r="B14023" s="93"/>
      <c r="C14023" s="93"/>
      <c r="D14023" s="93"/>
      <c r="F14023" s="93"/>
      <c r="H14023" s="93"/>
      <c r="J14023" s="93"/>
      <c r="L14023" s="93"/>
      <c r="N14023" s="93"/>
      <c r="P14023" s="93"/>
    </row>
    <row r="14024" spans="2:16">
      <c r="B14024" s="93"/>
      <c r="C14024" s="93"/>
      <c r="D14024" s="93"/>
      <c r="F14024" s="93"/>
      <c r="H14024" s="93"/>
      <c r="J14024" s="93"/>
      <c r="L14024" s="93"/>
      <c r="N14024" s="93"/>
      <c r="P14024" s="93"/>
    </row>
    <row r="14025" spans="2:16">
      <c r="B14025" s="93"/>
      <c r="C14025" s="93"/>
      <c r="D14025" s="93"/>
      <c r="F14025" s="93"/>
      <c r="H14025" s="93"/>
      <c r="J14025" s="93"/>
      <c r="L14025" s="93"/>
      <c r="N14025" s="93"/>
      <c r="P14025" s="93"/>
    </row>
    <row r="14026" spans="2:16">
      <c r="B14026" s="93"/>
      <c r="C14026" s="93"/>
      <c r="D14026" s="93"/>
      <c r="F14026" s="93"/>
      <c r="H14026" s="93"/>
      <c r="J14026" s="93"/>
      <c r="L14026" s="93"/>
      <c r="N14026" s="93"/>
      <c r="P14026" s="93"/>
    </row>
    <row r="14027" spans="2:16">
      <c r="B14027" s="93"/>
      <c r="C14027" s="93"/>
      <c r="D14027" s="93"/>
      <c r="F14027" s="93"/>
      <c r="H14027" s="93"/>
      <c r="J14027" s="93"/>
      <c r="L14027" s="93"/>
      <c r="N14027" s="93"/>
      <c r="P14027" s="93"/>
    </row>
    <row r="14028" spans="2:16">
      <c r="B14028" s="93"/>
      <c r="C14028" s="93"/>
      <c r="D14028" s="93"/>
      <c r="F14028" s="93"/>
      <c r="H14028" s="93"/>
      <c r="J14028" s="93"/>
      <c r="L14028" s="93"/>
      <c r="N14028" s="93"/>
      <c r="P14028" s="93"/>
    </row>
    <row r="14029" spans="2:16">
      <c r="B14029" s="93"/>
      <c r="C14029" s="93"/>
      <c r="D14029" s="93"/>
      <c r="F14029" s="93"/>
      <c r="H14029" s="93"/>
      <c r="J14029" s="93"/>
      <c r="L14029" s="93"/>
      <c r="N14029" s="93"/>
      <c r="P14029" s="93"/>
    </row>
    <row r="14030" spans="2:16">
      <c r="B14030" s="93"/>
      <c r="C14030" s="93"/>
      <c r="D14030" s="93"/>
      <c r="F14030" s="93"/>
      <c r="H14030" s="93"/>
      <c r="J14030" s="93"/>
      <c r="L14030" s="93"/>
      <c r="N14030" s="93"/>
      <c r="P14030" s="93"/>
    </row>
    <row r="14031" spans="2:16">
      <c r="B14031" s="93"/>
      <c r="C14031" s="93"/>
      <c r="D14031" s="93"/>
      <c r="F14031" s="93"/>
      <c r="H14031" s="93"/>
      <c r="J14031" s="93"/>
      <c r="L14031" s="93"/>
      <c r="N14031" s="93"/>
      <c r="P14031" s="93"/>
    </row>
    <row r="14032" spans="2:16">
      <c r="B14032" s="93"/>
      <c r="C14032" s="93"/>
      <c r="D14032" s="93"/>
      <c r="F14032" s="93"/>
      <c r="H14032" s="93"/>
      <c r="J14032" s="93"/>
      <c r="L14032" s="93"/>
      <c r="N14032" s="93"/>
      <c r="P14032" s="93"/>
    </row>
    <row r="14033" spans="2:16">
      <c r="B14033" s="93"/>
      <c r="C14033" s="93"/>
      <c r="D14033" s="93"/>
      <c r="F14033" s="93"/>
      <c r="H14033" s="93"/>
      <c r="J14033" s="93"/>
      <c r="L14033" s="93"/>
      <c r="N14033" s="93"/>
      <c r="P14033" s="93"/>
    </row>
    <row r="14034" spans="2:16">
      <c r="B14034" s="93"/>
      <c r="C14034" s="93"/>
      <c r="D14034" s="93"/>
      <c r="F14034" s="93"/>
      <c r="H14034" s="93"/>
      <c r="J14034" s="93"/>
      <c r="L14034" s="93"/>
      <c r="N14034" s="93"/>
      <c r="P14034" s="93"/>
    </row>
    <row r="14035" spans="2:16">
      <c r="B14035" s="93"/>
      <c r="C14035" s="93"/>
      <c r="D14035" s="93"/>
      <c r="F14035" s="93"/>
      <c r="H14035" s="93"/>
      <c r="J14035" s="93"/>
      <c r="L14035" s="93"/>
      <c r="N14035" s="93"/>
      <c r="P14035" s="93"/>
    </row>
    <row r="14036" spans="2:16">
      <c r="B14036" s="93"/>
      <c r="C14036" s="93"/>
      <c r="D14036" s="93"/>
      <c r="F14036" s="93"/>
      <c r="H14036" s="93"/>
      <c r="J14036" s="93"/>
      <c r="L14036" s="93"/>
      <c r="N14036" s="93"/>
      <c r="P14036" s="93"/>
    </row>
    <row r="14037" spans="2:16">
      <c r="B14037" s="93"/>
      <c r="C14037" s="93"/>
      <c r="D14037" s="93"/>
      <c r="F14037" s="93"/>
      <c r="H14037" s="93"/>
      <c r="J14037" s="93"/>
      <c r="L14037" s="93"/>
      <c r="N14037" s="93"/>
      <c r="P14037" s="93"/>
    </row>
    <row r="14038" spans="2:16">
      <c r="B14038" s="93"/>
      <c r="C14038" s="93"/>
      <c r="D14038" s="93"/>
      <c r="F14038" s="93"/>
      <c r="H14038" s="93"/>
      <c r="J14038" s="93"/>
      <c r="L14038" s="93"/>
      <c r="N14038" s="93"/>
      <c r="P14038" s="93"/>
    </row>
    <row r="14039" spans="2:16">
      <c r="B14039" s="93"/>
      <c r="C14039" s="93"/>
      <c r="D14039" s="93"/>
      <c r="F14039" s="93"/>
      <c r="H14039" s="93"/>
      <c r="J14039" s="93"/>
      <c r="L14039" s="93"/>
      <c r="N14039" s="93"/>
      <c r="P14039" s="93"/>
    </row>
    <row r="14040" spans="2:16">
      <c r="B14040" s="93"/>
      <c r="C14040" s="93"/>
      <c r="D14040" s="93"/>
      <c r="F14040" s="93"/>
      <c r="H14040" s="93"/>
      <c r="J14040" s="93"/>
      <c r="L14040" s="93"/>
      <c r="N14040" s="93"/>
      <c r="P14040" s="93"/>
    </row>
    <row r="14041" spans="2:16">
      <c r="B14041" s="93"/>
      <c r="C14041" s="93"/>
      <c r="D14041" s="93"/>
      <c r="F14041" s="93"/>
      <c r="H14041" s="93"/>
      <c r="J14041" s="93"/>
      <c r="L14041" s="93"/>
      <c r="N14041" s="93"/>
      <c r="P14041" s="93"/>
    </row>
    <row r="14042" spans="2:16">
      <c r="B14042" s="93"/>
      <c r="C14042" s="93"/>
      <c r="D14042" s="93"/>
      <c r="F14042" s="93"/>
      <c r="H14042" s="93"/>
      <c r="J14042" s="93"/>
      <c r="L14042" s="93"/>
      <c r="N14042" s="93"/>
      <c r="P14042" s="93"/>
    </row>
    <row r="14043" spans="2:16">
      <c r="B14043" s="93"/>
      <c r="C14043" s="93"/>
      <c r="D14043" s="93"/>
      <c r="F14043" s="93"/>
      <c r="H14043" s="93"/>
      <c r="J14043" s="93"/>
      <c r="L14043" s="93"/>
      <c r="N14043" s="93"/>
      <c r="P14043" s="93"/>
    </row>
    <row r="14044" spans="2:16">
      <c r="B14044" s="93"/>
      <c r="C14044" s="93"/>
      <c r="D14044" s="93"/>
      <c r="F14044" s="93"/>
      <c r="H14044" s="93"/>
      <c r="J14044" s="93"/>
      <c r="L14044" s="93"/>
      <c r="N14044" s="93"/>
      <c r="P14044" s="93"/>
    </row>
    <row r="14045" spans="2:16">
      <c r="B14045" s="93"/>
      <c r="C14045" s="93"/>
      <c r="D14045" s="93"/>
      <c r="F14045" s="93"/>
      <c r="H14045" s="93"/>
      <c r="J14045" s="93"/>
      <c r="L14045" s="93"/>
      <c r="N14045" s="93"/>
      <c r="P14045" s="93"/>
    </row>
    <row r="14046" spans="2:16">
      <c r="B14046" s="93"/>
      <c r="C14046" s="93"/>
      <c r="D14046" s="93"/>
      <c r="F14046" s="93"/>
      <c r="H14046" s="93"/>
      <c r="J14046" s="93"/>
      <c r="L14046" s="93"/>
      <c r="N14046" s="93"/>
      <c r="P14046" s="93"/>
    </row>
    <row r="14047" spans="2:16">
      <c r="B14047" s="93"/>
      <c r="C14047" s="93"/>
      <c r="D14047" s="93"/>
      <c r="F14047" s="93"/>
      <c r="H14047" s="93"/>
      <c r="J14047" s="93"/>
      <c r="L14047" s="93"/>
      <c r="N14047" s="93"/>
      <c r="P14047" s="93"/>
    </row>
    <row r="14048" spans="2:16">
      <c r="B14048" s="93"/>
      <c r="C14048" s="93"/>
      <c r="D14048" s="93"/>
      <c r="F14048" s="93"/>
      <c r="H14048" s="93"/>
      <c r="J14048" s="93"/>
      <c r="L14048" s="93"/>
      <c r="N14048" s="93"/>
      <c r="P14048" s="93"/>
    </row>
    <row r="14049" spans="2:16">
      <c r="B14049" s="93"/>
      <c r="C14049" s="93"/>
      <c r="D14049" s="93"/>
      <c r="F14049" s="93"/>
      <c r="H14049" s="93"/>
      <c r="J14049" s="93"/>
      <c r="L14049" s="93"/>
      <c r="N14049" s="93"/>
      <c r="P14049" s="93"/>
    </row>
    <row r="14050" spans="2:16">
      <c r="B14050" s="93"/>
      <c r="C14050" s="93"/>
      <c r="D14050" s="93"/>
      <c r="F14050" s="93"/>
      <c r="H14050" s="93"/>
      <c r="J14050" s="93"/>
      <c r="L14050" s="93"/>
      <c r="N14050" s="93"/>
      <c r="P14050" s="93"/>
    </row>
    <row r="14051" spans="2:16">
      <c r="B14051" s="93"/>
      <c r="C14051" s="93"/>
      <c r="D14051" s="93"/>
      <c r="F14051" s="93"/>
      <c r="H14051" s="93"/>
      <c r="J14051" s="93"/>
      <c r="L14051" s="93"/>
      <c r="N14051" s="93"/>
      <c r="P14051" s="93"/>
    </row>
    <row r="14052" spans="2:16">
      <c r="B14052" s="93"/>
      <c r="C14052" s="93"/>
      <c r="D14052" s="93"/>
      <c r="F14052" s="93"/>
      <c r="H14052" s="93"/>
      <c r="J14052" s="93"/>
      <c r="L14052" s="93"/>
      <c r="N14052" s="93"/>
      <c r="P14052" s="93"/>
    </row>
    <row r="14053" spans="2:16">
      <c r="B14053" s="93"/>
      <c r="C14053" s="93"/>
      <c r="D14053" s="93"/>
      <c r="F14053" s="93"/>
      <c r="H14053" s="93"/>
      <c r="J14053" s="93"/>
      <c r="L14053" s="93"/>
      <c r="N14053" s="93"/>
      <c r="P14053" s="93"/>
    </row>
    <row r="14054" spans="2:16">
      <c r="B14054" s="93"/>
      <c r="C14054" s="93"/>
      <c r="D14054" s="93"/>
      <c r="F14054" s="93"/>
      <c r="H14054" s="93"/>
      <c r="J14054" s="93"/>
      <c r="L14054" s="93"/>
      <c r="N14054" s="93"/>
      <c r="P14054" s="93"/>
    </row>
    <row r="14055" spans="2:16">
      <c r="B14055" s="93"/>
      <c r="C14055" s="93"/>
      <c r="D14055" s="93"/>
      <c r="F14055" s="93"/>
      <c r="H14055" s="93"/>
      <c r="J14055" s="93"/>
      <c r="L14055" s="93"/>
      <c r="N14055" s="93"/>
      <c r="P14055" s="93"/>
    </row>
    <row r="14056" spans="2:16">
      <c r="B14056" s="93"/>
      <c r="C14056" s="93"/>
      <c r="D14056" s="93"/>
      <c r="F14056" s="93"/>
      <c r="H14056" s="93"/>
      <c r="J14056" s="93"/>
      <c r="L14056" s="93"/>
      <c r="N14056" s="93"/>
      <c r="P14056" s="93"/>
    </row>
    <row r="14057" spans="2:16">
      <c r="B14057" s="93"/>
      <c r="C14057" s="93"/>
      <c r="D14057" s="93"/>
      <c r="F14057" s="93"/>
      <c r="H14057" s="93"/>
      <c r="J14057" s="93"/>
      <c r="L14057" s="93"/>
      <c r="N14057" s="93"/>
      <c r="P14057" s="93"/>
    </row>
    <row r="14058" spans="2:16">
      <c r="B14058" s="93"/>
      <c r="C14058" s="93"/>
      <c r="D14058" s="93"/>
      <c r="F14058" s="93"/>
      <c r="H14058" s="93"/>
      <c r="J14058" s="93"/>
      <c r="L14058" s="93"/>
      <c r="N14058" s="93"/>
      <c r="P14058" s="93"/>
    </row>
    <row r="14059" spans="2:16">
      <c r="B14059" s="93"/>
      <c r="C14059" s="93"/>
      <c r="D14059" s="93"/>
      <c r="F14059" s="93"/>
      <c r="H14059" s="93"/>
      <c r="J14059" s="93"/>
      <c r="L14059" s="93"/>
      <c r="N14059" s="93"/>
      <c r="P14059" s="93"/>
    </row>
    <row r="14060" spans="2:16">
      <c r="B14060" s="93"/>
      <c r="C14060" s="93"/>
      <c r="D14060" s="93"/>
      <c r="F14060" s="93"/>
      <c r="H14060" s="93"/>
      <c r="J14060" s="93"/>
      <c r="L14060" s="93"/>
      <c r="N14060" s="93"/>
      <c r="P14060" s="93"/>
    </row>
    <row r="14061" spans="2:16">
      <c r="B14061" s="93"/>
      <c r="C14061" s="93"/>
      <c r="D14061" s="93"/>
      <c r="F14061" s="93"/>
      <c r="H14061" s="93"/>
      <c r="J14061" s="93"/>
      <c r="L14061" s="93"/>
      <c r="N14061" s="93"/>
      <c r="P14061" s="93"/>
    </row>
    <row r="14062" spans="2:16">
      <c r="B14062" s="93"/>
      <c r="C14062" s="93"/>
      <c r="D14062" s="93"/>
      <c r="F14062" s="93"/>
      <c r="H14062" s="93"/>
      <c r="J14062" s="93"/>
      <c r="L14062" s="93"/>
      <c r="N14062" s="93"/>
      <c r="P14062" s="93"/>
    </row>
    <row r="14063" spans="2:16">
      <c r="B14063" s="93"/>
      <c r="C14063" s="93"/>
      <c r="D14063" s="93"/>
      <c r="F14063" s="93"/>
      <c r="H14063" s="93"/>
      <c r="J14063" s="93"/>
      <c r="L14063" s="93"/>
      <c r="N14063" s="93"/>
      <c r="P14063" s="93"/>
    </row>
    <row r="14064" spans="2:16">
      <c r="B14064" s="93"/>
      <c r="C14064" s="93"/>
      <c r="D14064" s="93"/>
      <c r="F14064" s="93"/>
      <c r="H14064" s="93"/>
      <c r="J14064" s="93"/>
      <c r="L14064" s="93"/>
      <c r="N14064" s="93"/>
      <c r="P14064" s="93"/>
    </row>
    <row r="14065" spans="2:16">
      <c r="B14065" s="93"/>
      <c r="C14065" s="93"/>
      <c r="D14065" s="93"/>
      <c r="F14065" s="93"/>
      <c r="H14065" s="93"/>
      <c r="J14065" s="93"/>
      <c r="L14065" s="93"/>
      <c r="N14065" s="93"/>
      <c r="P14065" s="93"/>
    </row>
    <row r="14066" spans="2:16">
      <c r="B14066" s="93"/>
      <c r="C14066" s="93"/>
      <c r="D14066" s="93"/>
      <c r="F14066" s="93"/>
      <c r="H14066" s="93"/>
      <c r="J14066" s="93"/>
      <c r="L14066" s="93"/>
      <c r="N14066" s="93"/>
      <c r="P14066" s="93"/>
    </row>
    <row r="14067" spans="2:16">
      <c r="B14067" s="93"/>
      <c r="C14067" s="93"/>
      <c r="D14067" s="93"/>
      <c r="F14067" s="93"/>
      <c r="H14067" s="93"/>
      <c r="J14067" s="93"/>
      <c r="L14067" s="93"/>
      <c r="N14067" s="93"/>
      <c r="P14067" s="93"/>
    </row>
    <row r="14068" spans="2:16">
      <c r="B14068" s="93"/>
      <c r="C14068" s="93"/>
      <c r="D14068" s="93"/>
      <c r="F14068" s="93"/>
      <c r="H14068" s="93"/>
      <c r="J14068" s="93"/>
      <c r="L14068" s="93"/>
      <c r="N14068" s="93"/>
      <c r="P14068" s="93"/>
    </row>
    <row r="14069" spans="2:16">
      <c r="B14069" s="93"/>
      <c r="C14069" s="93"/>
      <c r="D14069" s="93"/>
      <c r="F14069" s="93"/>
      <c r="H14069" s="93"/>
      <c r="J14069" s="93"/>
      <c r="L14069" s="93"/>
      <c r="N14069" s="93"/>
      <c r="P14069" s="93"/>
    </row>
    <row r="14070" spans="2:16">
      <c r="B14070" s="93"/>
      <c r="C14070" s="93"/>
      <c r="D14070" s="93"/>
      <c r="F14070" s="93"/>
      <c r="H14070" s="93"/>
      <c r="J14070" s="93"/>
      <c r="L14070" s="93"/>
      <c r="N14070" s="93"/>
      <c r="P14070" s="93"/>
    </row>
    <row r="14071" spans="2:16">
      <c r="B14071" s="93"/>
      <c r="C14071" s="93"/>
      <c r="D14071" s="93"/>
      <c r="F14071" s="93"/>
      <c r="H14071" s="93"/>
      <c r="J14071" s="93"/>
      <c r="L14071" s="93"/>
      <c r="N14071" s="93"/>
      <c r="P14071" s="93"/>
    </row>
    <row r="14072" spans="2:16">
      <c r="B14072" s="93"/>
      <c r="C14072" s="93"/>
      <c r="D14072" s="93"/>
      <c r="F14072" s="93"/>
      <c r="H14072" s="93"/>
      <c r="J14072" s="93"/>
      <c r="L14072" s="93"/>
      <c r="N14072" s="93"/>
      <c r="P14072" s="93"/>
    </row>
    <row r="14073" spans="2:16">
      <c r="B14073" s="93"/>
      <c r="C14073" s="93"/>
      <c r="D14073" s="93"/>
      <c r="F14073" s="93"/>
      <c r="H14073" s="93"/>
      <c r="J14073" s="93"/>
      <c r="L14073" s="93"/>
      <c r="N14073" s="93"/>
      <c r="P14073" s="93"/>
    </row>
    <row r="14074" spans="2:16">
      <c r="B14074" s="93"/>
      <c r="C14074" s="93"/>
      <c r="D14074" s="93"/>
      <c r="F14074" s="93"/>
      <c r="H14074" s="93"/>
      <c r="J14074" s="93"/>
      <c r="L14074" s="93"/>
      <c r="N14074" s="93"/>
      <c r="P14074" s="93"/>
    </row>
    <row r="14075" spans="2:16">
      <c r="B14075" s="93"/>
      <c r="C14075" s="93"/>
      <c r="D14075" s="93"/>
      <c r="F14075" s="93"/>
      <c r="H14075" s="93"/>
      <c r="J14075" s="93"/>
      <c r="L14075" s="93"/>
      <c r="N14075" s="93"/>
      <c r="P14075" s="93"/>
    </row>
    <row r="14076" spans="2:16">
      <c r="B14076" s="93"/>
      <c r="C14076" s="93"/>
      <c r="D14076" s="93"/>
      <c r="F14076" s="93"/>
      <c r="H14076" s="93"/>
      <c r="J14076" s="93"/>
      <c r="L14076" s="93"/>
      <c r="N14076" s="93"/>
      <c r="P14076" s="93"/>
    </row>
    <row r="14077" spans="2:16">
      <c r="B14077" s="93"/>
      <c r="C14077" s="93"/>
      <c r="D14077" s="93"/>
      <c r="F14077" s="93"/>
      <c r="H14077" s="93"/>
      <c r="J14077" s="93"/>
      <c r="L14077" s="93"/>
      <c r="N14077" s="93"/>
      <c r="P14077" s="93"/>
    </row>
    <row r="14078" spans="2:16">
      <c r="B14078" s="93"/>
      <c r="C14078" s="93"/>
      <c r="D14078" s="93"/>
      <c r="F14078" s="93"/>
      <c r="H14078" s="93"/>
      <c r="J14078" s="93"/>
      <c r="L14078" s="93"/>
      <c r="N14078" s="93"/>
      <c r="P14078" s="93"/>
    </row>
    <row r="14079" spans="2:16">
      <c r="B14079" s="93"/>
      <c r="C14079" s="93"/>
      <c r="D14079" s="93"/>
      <c r="F14079" s="93"/>
      <c r="H14079" s="93"/>
      <c r="J14079" s="93"/>
      <c r="L14079" s="93"/>
      <c r="N14079" s="93"/>
      <c r="P14079" s="93"/>
    </row>
    <row r="14080" spans="2:16">
      <c r="B14080" s="93"/>
      <c r="C14080" s="93"/>
      <c r="D14080" s="93"/>
      <c r="F14080" s="93"/>
      <c r="H14080" s="93"/>
      <c r="J14080" s="93"/>
      <c r="L14080" s="93"/>
      <c r="N14080" s="93"/>
      <c r="P14080" s="93"/>
    </row>
    <row r="14081" spans="2:16">
      <c r="B14081" s="93"/>
      <c r="C14081" s="93"/>
      <c r="D14081" s="93"/>
      <c r="F14081" s="93"/>
      <c r="H14081" s="93"/>
      <c r="J14081" s="93"/>
      <c r="L14081" s="93"/>
      <c r="N14081" s="93"/>
      <c r="P14081" s="93"/>
    </row>
    <row r="14082" spans="2:16">
      <c r="B14082" s="93"/>
      <c r="C14082" s="93"/>
      <c r="D14082" s="93"/>
      <c r="F14082" s="93"/>
      <c r="H14082" s="93"/>
      <c r="J14082" s="93"/>
      <c r="L14082" s="93"/>
      <c r="N14082" s="93"/>
      <c r="P14082" s="93"/>
    </row>
    <row r="14083" spans="2:16">
      <c r="B14083" s="93"/>
      <c r="C14083" s="93"/>
      <c r="D14083" s="93"/>
      <c r="F14083" s="93"/>
      <c r="H14083" s="93"/>
      <c r="J14083" s="93"/>
      <c r="L14083" s="93"/>
      <c r="N14083" s="93"/>
      <c r="P14083" s="93"/>
    </row>
    <row r="14084" spans="2:16">
      <c r="B14084" s="93"/>
      <c r="C14084" s="93"/>
      <c r="D14084" s="93"/>
      <c r="F14084" s="93"/>
      <c r="H14084" s="93"/>
      <c r="J14084" s="93"/>
      <c r="L14084" s="93"/>
      <c r="N14084" s="93"/>
      <c r="P14084" s="93"/>
    </row>
    <row r="14085" spans="2:16">
      <c r="B14085" s="93"/>
      <c r="C14085" s="93"/>
      <c r="D14085" s="93"/>
      <c r="F14085" s="93"/>
      <c r="H14085" s="93"/>
      <c r="J14085" s="93"/>
      <c r="L14085" s="93"/>
      <c r="N14085" s="93"/>
      <c r="P14085" s="93"/>
    </row>
    <row r="14086" spans="2:16">
      <c r="B14086" s="93"/>
      <c r="C14086" s="93"/>
      <c r="D14086" s="93"/>
      <c r="F14086" s="93"/>
      <c r="H14086" s="93"/>
      <c r="J14086" s="93"/>
      <c r="L14086" s="93"/>
      <c r="N14086" s="93"/>
      <c r="P14086" s="93"/>
    </row>
    <row r="14087" spans="2:16">
      <c r="B14087" s="93"/>
      <c r="C14087" s="93"/>
      <c r="D14087" s="93"/>
      <c r="F14087" s="93"/>
      <c r="H14087" s="93"/>
      <c r="J14087" s="93"/>
      <c r="L14087" s="93"/>
      <c r="N14087" s="93"/>
      <c r="P14087" s="93"/>
    </row>
    <row r="14088" spans="2:16">
      <c r="B14088" s="93"/>
      <c r="C14088" s="93"/>
      <c r="D14088" s="93"/>
      <c r="F14088" s="93"/>
      <c r="H14088" s="93"/>
      <c r="J14088" s="93"/>
      <c r="L14088" s="93"/>
      <c r="N14088" s="93"/>
      <c r="P14088" s="93"/>
    </row>
    <row r="14089" spans="2:16">
      <c r="B14089" s="93"/>
      <c r="C14089" s="93"/>
      <c r="D14089" s="93"/>
      <c r="F14089" s="93"/>
      <c r="H14089" s="93"/>
      <c r="J14089" s="93"/>
      <c r="L14089" s="93"/>
      <c r="N14089" s="93"/>
      <c r="P14089" s="93"/>
    </row>
    <row r="14090" spans="2:16">
      <c r="B14090" s="93"/>
      <c r="C14090" s="93"/>
      <c r="D14090" s="93"/>
      <c r="F14090" s="93"/>
      <c r="H14090" s="93"/>
      <c r="J14090" s="93"/>
      <c r="L14090" s="93"/>
      <c r="N14090" s="93"/>
      <c r="P14090" s="93"/>
    </row>
    <row r="14091" spans="2:16">
      <c r="B14091" s="93"/>
      <c r="C14091" s="93"/>
      <c r="D14091" s="93"/>
      <c r="F14091" s="93"/>
      <c r="H14091" s="93"/>
      <c r="J14091" s="93"/>
      <c r="L14091" s="93"/>
      <c r="N14091" s="93"/>
      <c r="P14091" s="93"/>
    </row>
    <row r="14092" spans="2:16">
      <c r="B14092" s="93"/>
      <c r="C14092" s="93"/>
      <c r="D14092" s="93"/>
      <c r="F14092" s="93"/>
      <c r="H14092" s="93"/>
      <c r="J14092" s="93"/>
      <c r="L14092" s="93"/>
      <c r="N14092" s="93"/>
      <c r="P14092" s="93"/>
    </row>
    <row r="14093" spans="2:16">
      <c r="B14093" s="93"/>
      <c r="C14093" s="93"/>
      <c r="D14093" s="93"/>
      <c r="F14093" s="93"/>
      <c r="H14093" s="93"/>
      <c r="J14093" s="93"/>
      <c r="L14093" s="93"/>
      <c r="N14093" s="93"/>
      <c r="P14093" s="93"/>
    </row>
    <row r="14094" spans="2:16">
      <c r="B14094" s="93"/>
      <c r="C14094" s="93"/>
      <c r="D14094" s="93"/>
      <c r="F14094" s="93"/>
      <c r="H14094" s="93"/>
      <c r="J14094" s="93"/>
      <c r="L14094" s="93"/>
      <c r="N14094" s="93"/>
      <c r="P14094" s="93"/>
    </row>
    <row r="14095" spans="2:16">
      <c r="B14095" s="93"/>
      <c r="C14095" s="93"/>
      <c r="D14095" s="93"/>
      <c r="F14095" s="93"/>
      <c r="H14095" s="93"/>
      <c r="J14095" s="93"/>
      <c r="L14095" s="93"/>
      <c r="N14095" s="93"/>
      <c r="P14095" s="93"/>
    </row>
    <row r="14096" spans="2:16">
      <c r="B14096" s="93"/>
      <c r="C14096" s="93"/>
      <c r="D14096" s="93"/>
      <c r="F14096" s="93"/>
      <c r="H14096" s="93"/>
      <c r="J14096" s="93"/>
      <c r="L14096" s="93"/>
      <c r="N14096" s="93"/>
      <c r="P14096" s="93"/>
    </row>
    <row r="14097" spans="2:16">
      <c r="B14097" s="93"/>
      <c r="C14097" s="93"/>
      <c r="D14097" s="93"/>
      <c r="F14097" s="93"/>
      <c r="H14097" s="93"/>
      <c r="J14097" s="93"/>
      <c r="L14097" s="93"/>
      <c r="N14097" s="93"/>
      <c r="P14097" s="93"/>
    </row>
    <row r="14098" spans="2:16">
      <c r="B14098" s="93"/>
      <c r="C14098" s="93"/>
      <c r="D14098" s="93"/>
      <c r="F14098" s="93"/>
      <c r="H14098" s="93"/>
      <c r="J14098" s="93"/>
      <c r="L14098" s="93"/>
      <c r="N14098" s="93"/>
      <c r="P14098" s="93"/>
    </row>
    <row r="14099" spans="2:16">
      <c r="B14099" s="93"/>
      <c r="C14099" s="93"/>
      <c r="D14099" s="93"/>
      <c r="F14099" s="93"/>
      <c r="H14099" s="93"/>
      <c r="J14099" s="93"/>
      <c r="L14099" s="93"/>
      <c r="N14099" s="93"/>
      <c r="P14099" s="93"/>
    </row>
    <row r="14100" spans="2:16">
      <c r="B14100" s="93"/>
      <c r="C14100" s="93"/>
      <c r="D14100" s="93"/>
      <c r="F14100" s="93"/>
      <c r="H14100" s="93"/>
      <c r="J14100" s="93"/>
      <c r="L14100" s="93"/>
      <c r="N14100" s="93"/>
      <c r="P14100" s="93"/>
    </row>
    <row r="14101" spans="2:16">
      <c r="B14101" s="93"/>
      <c r="C14101" s="93"/>
      <c r="D14101" s="93"/>
      <c r="F14101" s="93"/>
      <c r="H14101" s="93"/>
      <c r="J14101" s="93"/>
      <c r="L14101" s="93"/>
      <c r="N14101" s="93"/>
      <c r="P14101" s="93"/>
    </row>
    <row r="14102" spans="2:16">
      <c r="B14102" s="93"/>
      <c r="C14102" s="93"/>
      <c r="D14102" s="93"/>
      <c r="F14102" s="93"/>
      <c r="H14102" s="93"/>
      <c r="J14102" s="93"/>
      <c r="L14102" s="93"/>
      <c r="N14102" s="93"/>
      <c r="P14102" s="93"/>
    </row>
    <row r="14103" spans="2:16">
      <c r="B14103" s="93"/>
      <c r="C14103" s="93"/>
      <c r="D14103" s="93"/>
      <c r="F14103" s="93"/>
      <c r="H14103" s="93"/>
      <c r="J14103" s="93"/>
      <c r="L14103" s="93"/>
      <c r="N14103" s="93"/>
      <c r="P14103" s="93"/>
    </row>
    <row r="14104" spans="2:16">
      <c r="B14104" s="93"/>
      <c r="C14104" s="93"/>
      <c r="D14104" s="93"/>
      <c r="F14104" s="93"/>
      <c r="H14104" s="93"/>
      <c r="J14104" s="93"/>
      <c r="L14104" s="93"/>
      <c r="N14104" s="93"/>
      <c r="P14104" s="93"/>
    </row>
    <row r="14105" spans="2:16">
      <c r="B14105" s="93"/>
      <c r="C14105" s="93"/>
      <c r="D14105" s="93"/>
      <c r="F14105" s="93"/>
      <c r="H14105" s="93"/>
      <c r="J14105" s="93"/>
      <c r="L14105" s="93"/>
      <c r="N14105" s="93"/>
      <c r="P14105" s="93"/>
    </row>
    <row r="14106" spans="2:16">
      <c r="B14106" s="93"/>
      <c r="C14106" s="93"/>
      <c r="D14106" s="93"/>
      <c r="F14106" s="93"/>
      <c r="H14106" s="93"/>
      <c r="J14106" s="93"/>
      <c r="L14106" s="93"/>
      <c r="N14106" s="93"/>
      <c r="P14106" s="93"/>
    </row>
    <row r="14107" spans="2:16">
      <c r="B14107" s="93"/>
      <c r="C14107" s="93"/>
      <c r="D14107" s="93"/>
      <c r="F14107" s="93"/>
      <c r="H14107" s="93"/>
      <c r="J14107" s="93"/>
      <c r="L14107" s="93"/>
      <c r="N14107" s="93"/>
      <c r="P14107" s="93"/>
    </row>
    <row r="14108" spans="2:16">
      <c r="B14108" s="93"/>
      <c r="C14108" s="93"/>
      <c r="D14108" s="93"/>
      <c r="F14108" s="93"/>
      <c r="H14108" s="93"/>
      <c r="J14108" s="93"/>
      <c r="L14108" s="93"/>
      <c r="N14108" s="93"/>
      <c r="P14108" s="93"/>
    </row>
    <row r="14109" spans="2:16">
      <c r="B14109" s="93"/>
      <c r="C14109" s="93"/>
      <c r="D14109" s="93"/>
      <c r="F14109" s="93"/>
      <c r="H14109" s="93"/>
      <c r="J14109" s="93"/>
      <c r="L14109" s="93"/>
      <c r="N14109" s="93"/>
      <c r="P14109" s="93"/>
    </row>
    <row r="14110" spans="2:16">
      <c r="B14110" s="93"/>
      <c r="C14110" s="93"/>
      <c r="D14110" s="93"/>
      <c r="F14110" s="93"/>
      <c r="H14110" s="93"/>
      <c r="J14110" s="93"/>
      <c r="L14110" s="93"/>
      <c r="N14110" s="93"/>
      <c r="P14110" s="93"/>
    </row>
    <row r="14111" spans="2:16">
      <c r="B14111" s="93"/>
      <c r="C14111" s="93"/>
      <c r="D14111" s="93"/>
      <c r="F14111" s="93"/>
      <c r="H14111" s="93"/>
      <c r="J14111" s="93"/>
      <c r="L14111" s="93"/>
      <c r="N14111" s="93"/>
      <c r="P14111" s="93"/>
    </row>
    <row r="14112" spans="2:16">
      <c r="B14112" s="93"/>
      <c r="C14112" s="93"/>
      <c r="D14112" s="93"/>
      <c r="F14112" s="93"/>
      <c r="H14112" s="93"/>
      <c r="J14112" s="93"/>
      <c r="L14112" s="93"/>
      <c r="N14112" s="93"/>
      <c r="P14112" s="93"/>
    </row>
    <row r="14113" spans="2:16">
      <c r="B14113" s="93"/>
      <c r="C14113" s="93"/>
      <c r="D14113" s="93"/>
      <c r="F14113" s="93"/>
      <c r="H14113" s="93"/>
      <c r="J14113" s="93"/>
      <c r="L14113" s="93"/>
      <c r="N14113" s="93"/>
      <c r="P14113" s="93"/>
    </row>
    <row r="14114" spans="2:16">
      <c r="B14114" s="93"/>
      <c r="C14114" s="93"/>
      <c r="D14114" s="93"/>
      <c r="F14114" s="93"/>
      <c r="H14114" s="93"/>
      <c r="J14114" s="93"/>
      <c r="L14114" s="93"/>
      <c r="N14114" s="93"/>
      <c r="P14114" s="93"/>
    </row>
    <row r="14115" spans="2:16">
      <c r="B14115" s="93"/>
      <c r="C14115" s="93"/>
      <c r="D14115" s="93"/>
      <c r="F14115" s="93"/>
      <c r="H14115" s="93"/>
      <c r="J14115" s="93"/>
      <c r="L14115" s="93"/>
      <c r="N14115" s="93"/>
      <c r="P14115" s="93"/>
    </row>
    <row r="14116" spans="2:16">
      <c r="B14116" s="93"/>
      <c r="C14116" s="93"/>
      <c r="D14116" s="93"/>
      <c r="F14116" s="93"/>
      <c r="H14116" s="93"/>
      <c r="J14116" s="93"/>
      <c r="L14116" s="93"/>
      <c r="N14116" s="93"/>
      <c r="P14116" s="93"/>
    </row>
    <row r="14117" spans="2:16">
      <c r="B14117" s="93"/>
      <c r="C14117" s="93"/>
      <c r="D14117" s="93"/>
      <c r="F14117" s="93"/>
      <c r="H14117" s="93"/>
      <c r="J14117" s="93"/>
      <c r="L14117" s="93"/>
      <c r="N14117" s="93"/>
      <c r="P14117" s="93"/>
    </row>
    <row r="14118" spans="2:16">
      <c r="B14118" s="93"/>
      <c r="C14118" s="93"/>
      <c r="D14118" s="93"/>
      <c r="F14118" s="93"/>
      <c r="H14118" s="93"/>
      <c r="J14118" s="93"/>
      <c r="L14118" s="93"/>
      <c r="N14118" s="93"/>
      <c r="P14118" s="93"/>
    </row>
    <row r="14119" spans="2:16">
      <c r="B14119" s="93"/>
      <c r="C14119" s="93"/>
      <c r="D14119" s="93"/>
      <c r="F14119" s="93"/>
      <c r="H14119" s="93"/>
      <c r="J14119" s="93"/>
      <c r="L14119" s="93"/>
      <c r="N14119" s="93"/>
      <c r="P14119" s="93"/>
    </row>
    <row r="14120" spans="2:16">
      <c r="B14120" s="93"/>
      <c r="C14120" s="93"/>
      <c r="D14120" s="93"/>
      <c r="F14120" s="93"/>
      <c r="H14120" s="93"/>
      <c r="J14120" s="93"/>
      <c r="L14120" s="93"/>
      <c r="N14120" s="93"/>
      <c r="P14120" s="93"/>
    </row>
    <row r="14121" spans="2:16">
      <c r="B14121" s="93"/>
      <c r="C14121" s="93"/>
      <c r="D14121" s="93"/>
      <c r="F14121" s="93"/>
      <c r="H14121" s="93"/>
      <c r="J14121" s="93"/>
      <c r="L14121" s="93"/>
      <c r="N14121" s="93"/>
      <c r="P14121" s="93"/>
    </row>
    <row r="14122" spans="2:16">
      <c r="B14122" s="93"/>
      <c r="C14122" s="93"/>
      <c r="D14122" s="93"/>
      <c r="F14122" s="93"/>
      <c r="H14122" s="93"/>
      <c r="J14122" s="93"/>
      <c r="L14122" s="93"/>
      <c r="N14122" s="93"/>
      <c r="P14122" s="93"/>
    </row>
    <row r="14123" spans="2:16">
      <c r="B14123" s="93"/>
      <c r="C14123" s="93"/>
      <c r="D14123" s="93"/>
      <c r="F14123" s="93"/>
      <c r="H14123" s="93"/>
      <c r="J14123" s="93"/>
      <c r="L14123" s="93"/>
      <c r="N14123" s="93"/>
      <c r="P14123" s="93"/>
    </row>
    <row r="14124" spans="2:16">
      <c r="B14124" s="93"/>
      <c r="C14124" s="93"/>
      <c r="D14124" s="93"/>
      <c r="F14124" s="93"/>
      <c r="H14124" s="93"/>
      <c r="J14124" s="93"/>
      <c r="L14124" s="93"/>
      <c r="N14124" s="93"/>
      <c r="P14124" s="93"/>
    </row>
    <row r="14125" spans="2:16">
      <c r="B14125" s="93"/>
      <c r="C14125" s="93"/>
      <c r="D14125" s="93"/>
      <c r="F14125" s="93"/>
      <c r="H14125" s="93"/>
      <c r="J14125" s="93"/>
      <c r="L14125" s="93"/>
      <c r="N14125" s="93"/>
      <c r="P14125" s="93"/>
    </row>
    <row r="14126" spans="2:16">
      <c r="B14126" s="93"/>
      <c r="C14126" s="93"/>
      <c r="D14126" s="93"/>
      <c r="F14126" s="93"/>
      <c r="H14126" s="93"/>
      <c r="J14126" s="93"/>
      <c r="L14126" s="93"/>
      <c r="N14126" s="93"/>
      <c r="P14126" s="93"/>
    </row>
    <row r="14127" spans="2:16">
      <c r="B14127" s="93"/>
      <c r="C14127" s="93"/>
      <c r="D14127" s="93"/>
      <c r="F14127" s="93"/>
      <c r="H14127" s="93"/>
      <c r="J14127" s="93"/>
      <c r="L14127" s="93"/>
      <c r="N14127" s="93"/>
      <c r="P14127" s="93"/>
    </row>
    <row r="14128" spans="2:16">
      <c r="B14128" s="93"/>
      <c r="C14128" s="93"/>
      <c r="D14128" s="93"/>
      <c r="F14128" s="93"/>
      <c r="H14128" s="93"/>
      <c r="J14128" s="93"/>
      <c r="L14128" s="93"/>
      <c r="N14128" s="93"/>
      <c r="P14128" s="93"/>
    </row>
    <row r="14129" spans="2:16">
      <c r="B14129" s="93"/>
      <c r="C14129" s="93"/>
      <c r="D14129" s="93"/>
      <c r="F14129" s="93"/>
      <c r="H14129" s="93"/>
      <c r="J14129" s="93"/>
      <c r="L14129" s="93"/>
      <c r="N14129" s="93"/>
      <c r="P14129" s="93"/>
    </row>
    <row r="14130" spans="2:16">
      <c r="B14130" s="93"/>
      <c r="C14130" s="93"/>
      <c r="D14130" s="93"/>
      <c r="F14130" s="93"/>
      <c r="H14130" s="93"/>
      <c r="J14130" s="93"/>
      <c r="L14130" s="93"/>
      <c r="N14130" s="93"/>
      <c r="P14130" s="93"/>
    </row>
    <row r="14131" spans="2:16">
      <c r="B14131" s="93"/>
      <c r="C14131" s="93"/>
      <c r="D14131" s="93"/>
      <c r="F14131" s="93"/>
      <c r="H14131" s="93"/>
      <c r="J14131" s="93"/>
      <c r="L14131" s="93"/>
      <c r="N14131" s="93"/>
      <c r="P14131" s="93"/>
    </row>
    <row r="14132" spans="2:16">
      <c r="B14132" s="93"/>
      <c r="C14132" s="93"/>
      <c r="D14132" s="93"/>
      <c r="F14132" s="93"/>
      <c r="H14132" s="93"/>
      <c r="J14132" s="93"/>
      <c r="L14132" s="93"/>
      <c r="N14132" s="93"/>
      <c r="P14132" s="93"/>
    </row>
    <row r="14133" spans="2:16">
      <c r="B14133" s="93"/>
      <c r="C14133" s="93"/>
      <c r="D14133" s="93"/>
      <c r="F14133" s="93"/>
      <c r="H14133" s="93"/>
      <c r="J14133" s="93"/>
      <c r="L14133" s="93"/>
      <c r="N14133" s="93"/>
      <c r="P14133" s="93"/>
    </row>
    <row r="14134" spans="2:16">
      <c r="B14134" s="93"/>
      <c r="C14134" s="93"/>
      <c r="D14134" s="93"/>
      <c r="F14134" s="93"/>
      <c r="H14134" s="93"/>
      <c r="J14134" s="93"/>
      <c r="L14134" s="93"/>
      <c r="N14134" s="93"/>
      <c r="P14134" s="93"/>
    </row>
    <row r="14135" spans="2:16">
      <c r="B14135" s="93"/>
      <c r="C14135" s="93"/>
      <c r="D14135" s="93"/>
      <c r="F14135" s="93"/>
      <c r="H14135" s="93"/>
      <c r="J14135" s="93"/>
      <c r="L14135" s="93"/>
      <c r="N14135" s="93"/>
      <c r="P14135" s="93"/>
    </row>
    <row r="14136" spans="2:16">
      <c r="B14136" s="93"/>
      <c r="C14136" s="93"/>
      <c r="D14136" s="93"/>
      <c r="F14136" s="93"/>
      <c r="H14136" s="93"/>
      <c r="J14136" s="93"/>
      <c r="L14136" s="93"/>
      <c r="N14136" s="93"/>
      <c r="P14136" s="93"/>
    </row>
    <row r="14137" spans="2:16">
      <c r="B14137" s="93"/>
      <c r="C14137" s="93"/>
      <c r="D14137" s="93"/>
      <c r="F14137" s="93"/>
      <c r="H14137" s="93"/>
      <c r="J14137" s="93"/>
      <c r="L14137" s="93"/>
      <c r="N14137" s="93"/>
      <c r="P14137" s="93"/>
    </row>
    <row r="14138" spans="2:16">
      <c r="B14138" s="93"/>
      <c r="C14138" s="93"/>
      <c r="D14138" s="93"/>
      <c r="F14138" s="93"/>
      <c r="H14138" s="93"/>
      <c r="J14138" s="93"/>
      <c r="L14138" s="93"/>
      <c r="N14138" s="93"/>
      <c r="P14138" s="93"/>
    </row>
    <row r="14139" spans="2:16">
      <c r="B14139" s="93"/>
      <c r="C14139" s="93"/>
      <c r="D14139" s="93"/>
      <c r="F14139" s="93"/>
      <c r="H14139" s="93"/>
      <c r="J14139" s="93"/>
      <c r="L14139" s="93"/>
      <c r="N14139" s="93"/>
      <c r="P14139" s="93"/>
    </row>
    <row r="14140" spans="2:16">
      <c r="B14140" s="93"/>
      <c r="C14140" s="93"/>
      <c r="D14140" s="93"/>
      <c r="F14140" s="93"/>
      <c r="H14140" s="93"/>
      <c r="J14140" s="93"/>
      <c r="L14140" s="93"/>
      <c r="N14140" s="93"/>
      <c r="P14140" s="93"/>
    </row>
    <row r="14141" spans="2:16">
      <c r="B14141" s="93"/>
      <c r="C14141" s="93"/>
      <c r="D14141" s="93"/>
      <c r="F14141" s="93"/>
      <c r="H14141" s="93"/>
      <c r="J14141" s="93"/>
      <c r="L14141" s="93"/>
      <c r="N14141" s="93"/>
      <c r="P14141" s="93"/>
    </row>
    <row r="14142" spans="2:16">
      <c r="B14142" s="93"/>
      <c r="C14142" s="93"/>
      <c r="D14142" s="93"/>
      <c r="F14142" s="93"/>
      <c r="H14142" s="93"/>
      <c r="J14142" s="93"/>
      <c r="L14142" s="93"/>
      <c r="N14142" s="93"/>
      <c r="P14142" s="93"/>
    </row>
    <row r="14143" spans="2:16">
      <c r="B14143" s="93"/>
      <c r="C14143" s="93"/>
      <c r="D14143" s="93"/>
      <c r="F14143" s="93"/>
      <c r="H14143" s="93"/>
      <c r="J14143" s="93"/>
      <c r="L14143" s="93"/>
      <c r="N14143" s="93"/>
      <c r="P14143" s="93"/>
    </row>
    <row r="14144" spans="2:16">
      <c r="B14144" s="93"/>
      <c r="C14144" s="93"/>
      <c r="D14144" s="93"/>
      <c r="F14144" s="93"/>
      <c r="H14144" s="93"/>
      <c r="J14144" s="93"/>
      <c r="L14144" s="93"/>
      <c r="N14144" s="93"/>
      <c r="P14144" s="93"/>
    </row>
    <row r="14145" spans="2:16">
      <c r="B14145" s="93"/>
      <c r="C14145" s="93"/>
      <c r="D14145" s="93"/>
      <c r="F14145" s="93"/>
      <c r="H14145" s="93"/>
      <c r="J14145" s="93"/>
      <c r="L14145" s="93"/>
      <c r="N14145" s="93"/>
      <c r="P14145" s="93"/>
    </row>
    <row r="14146" spans="2:16">
      <c r="B14146" s="93"/>
      <c r="C14146" s="93"/>
      <c r="D14146" s="93"/>
      <c r="F14146" s="93"/>
      <c r="H14146" s="93"/>
      <c r="J14146" s="93"/>
      <c r="L14146" s="93"/>
      <c r="N14146" s="93"/>
      <c r="P14146" s="93"/>
    </row>
    <row r="14147" spans="2:16">
      <c r="B14147" s="93"/>
      <c r="C14147" s="93"/>
      <c r="D14147" s="93"/>
      <c r="F14147" s="93"/>
      <c r="H14147" s="93"/>
      <c r="J14147" s="93"/>
      <c r="L14147" s="93"/>
      <c r="N14147" s="93"/>
      <c r="P14147" s="93"/>
    </row>
    <row r="14148" spans="2:16">
      <c r="B14148" s="93"/>
      <c r="C14148" s="93"/>
      <c r="D14148" s="93"/>
      <c r="F14148" s="93"/>
      <c r="H14148" s="93"/>
      <c r="J14148" s="93"/>
      <c r="L14148" s="93"/>
      <c r="N14148" s="93"/>
      <c r="P14148" s="93"/>
    </row>
    <row r="14149" spans="2:16">
      <c r="B14149" s="93"/>
      <c r="C14149" s="93"/>
      <c r="D14149" s="93"/>
      <c r="F14149" s="93"/>
      <c r="H14149" s="93"/>
      <c r="J14149" s="93"/>
      <c r="L14149" s="93"/>
      <c r="N14149" s="93"/>
      <c r="P14149" s="93"/>
    </row>
    <row r="14150" spans="2:16">
      <c r="B14150" s="93"/>
      <c r="C14150" s="93"/>
      <c r="D14150" s="93"/>
      <c r="F14150" s="93"/>
      <c r="H14150" s="93"/>
      <c r="J14150" s="93"/>
      <c r="L14150" s="93"/>
      <c r="N14150" s="93"/>
      <c r="P14150" s="93"/>
    </row>
    <row r="14151" spans="2:16">
      <c r="B14151" s="93"/>
      <c r="C14151" s="93"/>
      <c r="D14151" s="93"/>
      <c r="F14151" s="93"/>
      <c r="H14151" s="93"/>
      <c r="J14151" s="93"/>
      <c r="L14151" s="93"/>
      <c r="N14151" s="93"/>
      <c r="P14151" s="93"/>
    </row>
    <row r="14152" spans="2:16">
      <c r="B14152" s="93"/>
      <c r="C14152" s="93"/>
      <c r="D14152" s="93"/>
      <c r="F14152" s="93"/>
      <c r="H14152" s="93"/>
      <c r="J14152" s="93"/>
      <c r="L14152" s="93"/>
      <c r="N14152" s="93"/>
      <c r="P14152" s="93"/>
    </row>
    <row r="14153" spans="2:16">
      <c r="B14153" s="93"/>
      <c r="C14153" s="93"/>
      <c r="D14153" s="93"/>
      <c r="F14153" s="93"/>
      <c r="H14153" s="93"/>
      <c r="J14153" s="93"/>
      <c r="L14153" s="93"/>
      <c r="N14153" s="93"/>
      <c r="P14153" s="93"/>
    </row>
    <row r="14154" spans="2:16">
      <c r="B14154" s="93"/>
      <c r="C14154" s="93"/>
      <c r="D14154" s="93"/>
      <c r="F14154" s="93"/>
      <c r="H14154" s="93"/>
      <c r="J14154" s="93"/>
      <c r="L14154" s="93"/>
      <c r="N14154" s="93"/>
      <c r="P14154" s="93"/>
    </row>
    <row r="14155" spans="2:16">
      <c r="B14155" s="93"/>
      <c r="C14155" s="93"/>
      <c r="D14155" s="93"/>
      <c r="F14155" s="93"/>
      <c r="H14155" s="93"/>
      <c r="J14155" s="93"/>
      <c r="L14155" s="93"/>
      <c r="N14155" s="93"/>
      <c r="P14155" s="93"/>
    </row>
    <row r="14156" spans="2:16">
      <c r="B14156" s="93"/>
      <c r="C14156" s="93"/>
      <c r="D14156" s="93"/>
      <c r="F14156" s="93"/>
      <c r="H14156" s="93"/>
      <c r="J14156" s="93"/>
      <c r="L14156" s="93"/>
      <c r="N14156" s="93"/>
      <c r="P14156" s="93"/>
    </row>
    <row r="14157" spans="2:16">
      <c r="B14157" s="93"/>
      <c r="C14157" s="93"/>
      <c r="D14157" s="93"/>
      <c r="F14157" s="93"/>
      <c r="H14157" s="93"/>
      <c r="J14157" s="93"/>
      <c r="L14157" s="93"/>
      <c r="N14157" s="93"/>
      <c r="P14157" s="93"/>
    </row>
    <row r="14158" spans="2:16">
      <c r="B14158" s="93"/>
      <c r="C14158" s="93"/>
      <c r="D14158" s="93"/>
      <c r="F14158" s="93"/>
      <c r="H14158" s="93"/>
      <c r="J14158" s="93"/>
      <c r="L14158" s="93"/>
      <c r="N14158" s="93"/>
      <c r="P14158" s="93"/>
    </row>
    <row r="14159" spans="2:16">
      <c r="B14159" s="93"/>
      <c r="C14159" s="93"/>
      <c r="D14159" s="93"/>
      <c r="F14159" s="93"/>
      <c r="H14159" s="93"/>
      <c r="J14159" s="93"/>
      <c r="L14159" s="93"/>
      <c r="N14159" s="93"/>
      <c r="P14159" s="93"/>
    </row>
    <row r="14160" spans="2:16">
      <c r="B14160" s="93"/>
      <c r="C14160" s="93"/>
      <c r="D14160" s="93"/>
      <c r="F14160" s="93"/>
      <c r="H14160" s="93"/>
      <c r="J14160" s="93"/>
      <c r="L14160" s="93"/>
      <c r="N14160" s="93"/>
      <c r="P14160" s="93"/>
    </row>
    <row r="14161" spans="2:16">
      <c r="B14161" s="93"/>
      <c r="C14161" s="93"/>
      <c r="D14161" s="93"/>
      <c r="F14161" s="93"/>
      <c r="H14161" s="93"/>
      <c r="J14161" s="93"/>
      <c r="L14161" s="93"/>
      <c r="N14161" s="93"/>
      <c r="P14161" s="93"/>
    </row>
    <row r="14162" spans="2:16">
      <c r="B14162" s="93"/>
      <c r="C14162" s="93"/>
      <c r="D14162" s="93"/>
      <c r="F14162" s="93"/>
      <c r="H14162" s="93"/>
      <c r="J14162" s="93"/>
      <c r="L14162" s="93"/>
      <c r="N14162" s="93"/>
      <c r="P14162" s="93"/>
    </row>
    <row r="14163" spans="2:16">
      <c r="B14163" s="93"/>
      <c r="C14163" s="93"/>
      <c r="D14163" s="93"/>
      <c r="F14163" s="93"/>
      <c r="H14163" s="93"/>
      <c r="J14163" s="93"/>
      <c r="L14163" s="93"/>
      <c r="N14163" s="93"/>
      <c r="P14163" s="93"/>
    </row>
    <row r="14164" spans="2:16">
      <c r="B14164" s="93"/>
      <c r="C14164" s="93"/>
      <c r="D14164" s="93"/>
      <c r="F14164" s="93"/>
      <c r="H14164" s="93"/>
      <c r="J14164" s="93"/>
      <c r="L14164" s="93"/>
      <c r="N14164" s="93"/>
      <c r="P14164" s="93"/>
    </row>
    <row r="14165" spans="2:16">
      <c r="B14165" s="93"/>
      <c r="C14165" s="93"/>
      <c r="D14165" s="93"/>
      <c r="F14165" s="93"/>
      <c r="H14165" s="93"/>
      <c r="J14165" s="93"/>
      <c r="L14165" s="93"/>
      <c r="N14165" s="93"/>
      <c r="P14165" s="93"/>
    </row>
    <row r="14166" spans="2:16">
      <c r="B14166" s="93"/>
      <c r="C14166" s="93"/>
      <c r="D14166" s="93"/>
      <c r="F14166" s="93"/>
      <c r="H14166" s="93"/>
      <c r="J14166" s="93"/>
      <c r="L14166" s="93"/>
      <c r="N14166" s="93"/>
      <c r="P14166" s="93"/>
    </row>
    <row r="14167" spans="2:16">
      <c r="B14167" s="93"/>
      <c r="C14167" s="93"/>
      <c r="D14167" s="93"/>
      <c r="F14167" s="93"/>
      <c r="H14167" s="93"/>
      <c r="J14167" s="93"/>
      <c r="L14167" s="93"/>
      <c r="N14167" s="93"/>
      <c r="P14167" s="93"/>
    </row>
    <row r="14168" spans="2:16">
      <c r="B14168" s="93"/>
      <c r="C14168" s="93"/>
      <c r="D14168" s="93"/>
      <c r="F14168" s="93"/>
      <c r="H14168" s="93"/>
      <c r="J14168" s="93"/>
      <c r="L14168" s="93"/>
      <c r="N14168" s="93"/>
      <c r="P14168" s="93"/>
    </row>
    <row r="14169" spans="2:16">
      <c r="B14169" s="93"/>
      <c r="C14169" s="93"/>
      <c r="D14169" s="93"/>
      <c r="F14169" s="93"/>
      <c r="H14169" s="93"/>
      <c r="J14169" s="93"/>
      <c r="L14169" s="93"/>
      <c r="N14169" s="93"/>
      <c r="P14169" s="93"/>
    </row>
    <row r="14170" spans="2:16">
      <c r="B14170" s="93"/>
      <c r="C14170" s="93"/>
      <c r="D14170" s="93"/>
      <c r="F14170" s="93"/>
      <c r="H14170" s="93"/>
      <c r="J14170" s="93"/>
      <c r="L14170" s="93"/>
      <c r="N14170" s="93"/>
      <c r="P14170" s="93"/>
    </row>
    <row r="14171" spans="2:16">
      <c r="B14171" s="93"/>
      <c r="C14171" s="93"/>
      <c r="D14171" s="93"/>
      <c r="F14171" s="93"/>
      <c r="H14171" s="93"/>
      <c r="J14171" s="93"/>
      <c r="L14171" s="93"/>
      <c r="N14171" s="93"/>
      <c r="P14171" s="93"/>
    </row>
    <row r="14172" spans="2:16">
      <c r="B14172" s="93"/>
      <c r="C14172" s="93"/>
      <c r="D14172" s="93"/>
      <c r="F14172" s="93"/>
      <c r="H14172" s="93"/>
      <c r="J14172" s="93"/>
      <c r="L14172" s="93"/>
      <c r="N14172" s="93"/>
      <c r="P14172" s="93"/>
    </row>
    <row r="14173" spans="2:16">
      <c r="B14173" s="93"/>
      <c r="C14173" s="93"/>
      <c r="D14173" s="93"/>
      <c r="F14173" s="93"/>
      <c r="H14173" s="93"/>
      <c r="J14173" s="93"/>
      <c r="L14173" s="93"/>
      <c r="N14173" s="93"/>
      <c r="P14173" s="93"/>
    </row>
    <row r="14174" spans="2:16">
      <c r="B14174" s="93"/>
      <c r="C14174" s="93"/>
      <c r="D14174" s="93"/>
      <c r="F14174" s="93"/>
      <c r="H14174" s="93"/>
      <c r="J14174" s="93"/>
      <c r="L14174" s="93"/>
      <c r="N14174" s="93"/>
      <c r="P14174" s="93"/>
    </row>
    <row r="14175" spans="2:16">
      <c r="B14175" s="93"/>
      <c r="C14175" s="93"/>
      <c r="D14175" s="93"/>
      <c r="F14175" s="93"/>
      <c r="H14175" s="93"/>
      <c r="J14175" s="93"/>
      <c r="L14175" s="93"/>
      <c r="N14175" s="93"/>
      <c r="P14175" s="93"/>
    </row>
    <row r="14176" spans="2:16">
      <c r="B14176" s="93"/>
      <c r="C14176" s="93"/>
      <c r="D14176" s="93"/>
      <c r="F14176" s="93"/>
      <c r="H14176" s="93"/>
      <c r="J14176" s="93"/>
      <c r="L14176" s="93"/>
      <c r="N14176" s="93"/>
      <c r="P14176" s="93"/>
    </row>
    <row r="14177" spans="2:16">
      <c r="B14177" s="93"/>
      <c r="C14177" s="93"/>
      <c r="D14177" s="93"/>
      <c r="F14177" s="93"/>
      <c r="H14177" s="93"/>
      <c r="J14177" s="93"/>
      <c r="L14177" s="93"/>
      <c r="N14177" s="93"/>
      <c r="P14177" s="93"/>
    </row>
    <row r="14178" spans="2:16">
      <c r="B14178" s="93"/>
      <c r="C14178" s="93"/>
      <c r="D14178" s="93"/>
      <c r="F14178" s="93"/>
      <c r="H14178" s="93"/>
      <c r="J14178" s="93"/>
      <c r="L14178" s="93"/>
      <c r="N14178" s="93"/>
      <c r="P14178" s="93"/>
    </row>
    <row r="14179" spans="2:16">
      <c r="B14179" s="93"/>
      <c r="C14179" s="93"/>
      <c r="D14179" s="93"/>
      <c r="F14179" s="93"/>
      <c r="H14179" s="93"/>
      <c r="J14179" s="93"/>
      <c r="L14179" s="93"/>
      <c r="N14179" s="93"/>
      <c r="P14179" s="93"/>
    </row>
    <row r="14180" spans="2:16">
      <c r="B14180" s="93"/>
      <c r="C14180" s="93"/>
      <c r="D14180" s="93"/>
      <c r="F14180" s="93"/>
      <c r="H14180" s="93"/>
      <c r="J14180" s="93"/>
      <c r="L14180" s="93"/>
      <c r="N14180" s="93"/>
      <c r="P14180" s="93"/>
    </row>
    <row r="14181" spans="2:16">
      <c r="B14181" s="93"/>
      <c r="C14181" s="93"/>
      <c r="D14181" s="93"/>
      <c r="F14181" s="93"/>
      <c r="H14181" s="93"/>
      <c r="J14181" s="93"/>
      <c r="L14181" s="93"/>
      <c r="N14181" s="93"/>
      <c r="P14181" s="93"/>
    </row>
    <row r="14182" spans="2:16">
      <c r="B14182" s="93"/>
      <c r="C14182" s="93"/>
      <c r="D14182" s="93"/>
      <c r="F14182" s="93"/>
      <c r="H14182" s="93"/>
      <c r="J14182" s="93"/>
      <c r="L14182" s="93"/>
      <c r="N14182" s="93"/>
      <c r="P14182" s="93"/>
    </row>
    <row r="14183" spans="2:16">
      <c r="B14183" s="93"/>
      <c r="C14183" s="93"/>
      <c r="D14183" s="93"/>
      <c r="F14183" s="93"/>
      <c r="H14183" s="93"/>
      <c r="J14183" s="93"/>
      <c r="L14183" s="93"/>
      <c r="N14183" s="93"/>
      <c r="P14183" s="93"/>
    </row>
    <row r="14184" spans="2:16">
      <c r="B14184" s="93"/>
      <c r="C14184" s="93"/>
      <c r="D14184" s="93"/>
      <c r="F14184" s="93"/>
      <c r="H14184" s="93"/>
      <c r="J14184" s="93"/>
      <c r="L14184" s="93"/>
      <c r="N14184" s="93"/>
      <c r="P14184" s="93"/>
    </row>
    <row r="14185" spans="2:16">
      <c r="B14185" s="93"/>
      <c r="C14185" s="93"/>
      <c r="D14185" s="93"/>
      <c r="F14185" s="93"/>
      <c r="H14185" s="93"/>
      <c r="J14185" s="93"/>
      <c r="L14185" s="93"/>
      <c r="N14185" s="93"/>
      <c r="P14185" s="93"/>
    </row>
    <row r="14186" spans="2:16">
      <c r="B14186" s="93"/>
      <c r="C14186" s="93"/>
      <c r="D14186" s="93"/>
      <c r="F14186" s="93"/>
      <c r="H14186" s="93"/>
      <c r="J14186" s="93"/>
      <c r="L14186" s="93"/>
      <c r="N14186" s="93"/>
      <c r="P14186" s="93"/>
    </row>
    <row r="14187" spans="2:16">
      <c r="B14187" s="93"/>
      <c r="C14187" s="93"/>
      <c r="D14187" s="93"/>
      <c r="F14187" s="93"/>
      <c r="H14187" s="93"/>
      <c r="J14187" s="93"/>
      <c r="L14187" s="93"/>
      <c r="N14187" s="93"/>
      <c r="P14187" s="93"/>
    </row>
    <row r="14188" spans="2:16">
      <c r="B14188" s="93"/>
      <c r="C14188" s="93"/>
      <c r="D14188" s="93"/>
      <c r="F14188" s="93"/>
      <c r="H14188" s="93"/>
      <c r="J14188" s="93"/>
      <c r="L14188" s="93"/>
      <c r="N14188" s="93"/>
      <c r="P14188" s="93"/>
    </row>
    <row r="14189" spans="2:16">
      <c r="B14189" s="93"/>
      <c r="C14189" s="93"/>
      <c r="D14189" s="93"/>
      <c r="F14189" s="93"/>
      <c r="H14189" s="93"/>
      <c r="J14189" s="93"/>
      <c r="L14189" s="93"/>
      <c r="N14189" s="93"/>
      <c r="P14189" s="93"/>
    </row>
    <row r="14190" spans="2:16">
      <c r="B14190" s="93"/>
      <c r="C14190" s="93"/>
      <c r="D14190" s="93"/>
      <c r="F14190" s="93"/>
      <c r="H14190" s="93"/>
      <c r="J14190" s="93"/>
      <c r="L14190" s="93"/>
      <c r="N14190" s="93"/>
      <c r="P14190" s="93"/>
    </row>
    <row r="14191" spans="2:16">
      <c r="B14191" s="93"/>
      <c r="C14191" s="93"/>
      <c r="D14191" s="93"/>
      <c r="F14191" s="93"/>
      <c r="H14191" s="93"/>
      <c r="J14191" s="93"/>
      <c r="L14191" s="93"/>
      <c r="N14191" s="93"/>
      <c r="P14191" s="93"/>
    </row>
    <row r="14192" spans="2:16">
      <c r="B14192" s="93"/>
      <c r="C14192" s="93"/>
      <c r="D14192" s="93"/>
      <c r="F14192" s="93"/>
      <c r="H14192" s="93"/>
      <c r="J14192" s="93"/>
      <c r="L14192" s="93"/>
      <c r="N14192" s="93"/>
      <c r="P14192" s="93"/>
    </row>
    <row r="14193" spans="2:16">
      <c r="B14193" s="93"/>
      <c r="C14193" s="93"/>
      <c r="D14193" s="93"/>
      <c r="F14193" s="93"/>
      <c r="H14193" s="93"/>
      <c r="J14193" s="93"/>
      <c r="L14193" s="93"/>
      <c r="N14193" s="93"/>
      <c r="P14193" s="93"/>
    </row>
    <row r="14194" spans="2:16">
      <c r="B14194" s="93"/>
      <c r="C14194" s="93"/>
      <c r="D14194" s="93"/>
      <c r="F14194" s="93"/>
      <c r="H14194" s="93"/>
      <c r="J14194" s="93"/>
      <c r="L14194" s="93"/>
      <c r="N14194" s="93"/>
      <c r="P14194" s="93"/>
    </row>
    <row r="14195" spans="2:16">
      <c r="B14195" s="93"/>
      <c r="C14195" s="93"/>
      <c r="D14195" s="93"/>
      <c r="F14195" s="93"/>
      <c r="H14195" s="93"/>
      <c r="J14195" s="93"/>
      <c r="L14195" s="93"/>
      <c r="N14195" s="93"/>
      <c r="P14195" s="93"/>
    </row>
    <row r="14196" spans="2:16">
      <c r="B14196" s="93"/>
      <c r="C14196" s="93"/>
      <c r="D14196" s="93"/>
      <c r="F14196" s="93"/>
      <c r="H14196" s="93"/>
      <c r="J14196" s="93"/>
      <c r="L14196" s="93"/>
      <c r="N14196" s="93"/>
      <c r="P14196" s="93"/>
    </row>
    <row r="14197" spans="2:16">
      <c r="B14197" s="93"/>
      <c r="C14197" s="93"/>
      <c r="D14197" s="93"/>
      <c r="F14197" s="93"/>
      <c r="H14197" s="93"/>
      <c r="J14197" s="93"/>
      <c r="L14197" s="93"/>
      <c r="N14197" s="93"/>
      <c r="P14197" s="93"/>
    </row>
    <row r="14198" spans="2:16">
      <c r="B14198" s="93"/>
      <c r="C14198" s="93"/>
      <c r="D14198" s="93"/>
      <c r="F14198" s="93"/>
      <c r="H14198" s="93"/>
      <c r="J14198" s="93"/>
      <c r="L14198" s="93"/>
      <c r="N14198" s="93"/>
      <c r="P14198" s="93"/>
    </row>
    <row r="14199" spans="2:16">
      <c r="B14199" s="93"/>
      <c r="C14199" s="93"/>
      <c r="D14199" s="93"/>
      <c r="F14199" s="93"/>
      <c r="H14199" s="93"/>
      <c r="J14199" s="93"/>
      <c r="L14199" s="93"/>
      <c r="N14199" s="93"/>
      <c r="P14199" s="93"/>
    </row>
    <row r="14200" spans="2:16">
      <c r="B14200" s="93"/>
      <c r="C14200" s="93"/>
      <c r="D14200" s="93"/>
      <c r="F14200" s="93"/>
      <c r="H14200" s="93"/>
      <c r="J14200" s="93"/>
      <c r="L14200" s="93"/>
      <c r="N14200" s="93"/>
      <c r="P14200" s="93"/>
    </row>
    <row r="14201" spans="2:16">
      <c r="B14201" s="93"/>
      <c r="C14201" s="93"/>
      <c r="D14201" s="93"/>
      <c r="F14201" s="93"/>
      <c r="H14201" s="93"/>
      <c r="J14201" s="93"/>
      <c r="L14201" s="93"/>
      <c r="N14201" s="93"/>
      <c r="P14201" s="93"/>
    </row>
    <row r="14202" spans="2:16">
      <c r="B14202" s="93"/>
      <c r="C14202" s="93"/>
      <c r="D14202" s="93"/>
      <c r="F14202" s="93"/>
      <c r="H14202" s="93"/>
      <c r="J14202" s="93"/>
      <c r="L14202" s="93"/>
      <c r="N14202" s="93"/>
      <c r="P14202" s="93"/>
    </row>
    <row r="14203" spans="2:16">
      <c r="B14203" s="93"/>
      <c r="C14203" s="93"/>
      <c r="D14203" s="93"/>
      <c r="F14203" s="93"/>
      <c r="H14203" s="93"/>
      <c r="J14203" s="93"/>
      <c r="L14203" s="93"/>
      <c r="N14203" s="93"/>
      <c r="P14203" s="93"/>
    </row>
    <row r="14204" spans="2:16">
      <c r="B14204" s="93"/>
      <c r="C14204" s="93"/>
      <c r="D14204" s="93"/>
      <c r="F14204" s="93"/>
      <c r="H14204" s="93"/>
      <c r="J14204" s="93"/>
      <c r="L14204" s="93"/>
      <c r="N14204" s="93"/>
      <c r="P14204" s="93"/>
    </row>
    <row r="14205" spans="2:16">
      <c r="B14205" s="93"/>
      <c r="C14205" s="93"/>
      <c r="D14205" s="93"/>
      <c r="F14205" s="93"/>
      <c r="H14205" s="93"/>
      <c r="J14205" s="93"/>
      <c r="L14205" s="93"/>
      <c r="N14205" s="93"/>
      <c r="P14205" s="93"/>
    </row>
    <row r="14206" spans="2:16">
      <c r="B14206" s="93"/>
      <c r="C14206" s="93"/>
      <c r="D14206" s="93"/>
      <c r="F14206" s="93"/>
      <c r="H14206" s="93"/>
      <c r="J14206" s="93"/>
      <c r="L14206" s="93"/>
      <c r="N14206" s="93"/>
      <c r="P14206" s="93"/>
    </row>
    <row r="14207" spans="2:16">
      <c r="B14207" s="93"/>
      <c r="C14207" s="93"/>
      <c r="D14207" s="93"/>
      <c r="F14207" s="93"/>
      <c r="H14207" s="93"/>
      <c r="J14207" s="93"/>
      <c r="L14207" s="93"/>
      <c r="N14207" s="93"/>
      <c r="P14207" s="93"/>
    </row>
    <row r="14208" spans="2:16">
      <c r="B14208" s="93"/>
      <c r="C14208" s="93"/>
      <c r="D14208" s="93"/>
      <c r="F14208" s="93"/>
      <c r="H14208" s="93"/>
      <c r="J14208" s="93"/>
      <c r="L14208" s="93"/>
      <c r="N14208" s="93"/>
      <c r="P14208" s="93"/>
    </row>
    <row r="14209" spans="2:16">
      <c r="B14209" s="93"/>
      <c r="C14209" s="93"/>
      <c r="D14209" s="93"/>
      <c r="F14209" s="93"/>
      <c r="H14209" s="93"/>
      <c r="J14209" s="93"/>
      <c r="L14209" s="93"/>
      <c r="N14209" s="93"/>
      <c r="P14209" s="93"/>
    </row>
    <row r="14210" spans="2:16">
      <c r="B14210" s="93"/>
      <c r="C14210" s="93"/>
      <c r="D14210" s="93"/>
      <c r="F14210" s="93"/>
      <c r="H14210" s="93"/>
      <c r="J14210" s="93"/>
      <c r="L14210" s="93"/>
      <c r="N14210" s="93"/>
      <c r="P14210" s="93"/>
    </row>
    <row r="14211" spans="2:16">
      <c r="B14211" s="93"/>
      <c r="C14211" s="93"/>
      <c r="D14211" s="93"/>
      <c r="F14211" s="93"/>
      <c r="H14211" s="93"/>
      <c r="J14211" s="93"/>
      <c r="L14211" s="93"/>
      <c r="N14211" s="93"/>
      <c r="P14211" s="93"/>
    </row>
    <row r="14212" spans="2:16">
      <c r="B14212" s="93"/>
      <c r="C14212" s="93"/>
      <c r="D14212" s="93"/>
      <c r="F14212" s="93"/>
      <c r="H14212" s="93"/>
      <c r="J14212" s="93"/>
      <c r="L14212" s="93"/>
      <c r="N14212" s="93"/>
      <c r="P14212" s="93"/>
    </row>
    <row r="14213" spans="2:16">
      <c r="B14213" s="93"/>
      <c r="C14213" s="93"/>
      <c r="D14213" s="93"/>
      <c r="F14213" s="93"/>
      <c r="H14213" s="93"/>
      <c r="J14213" s="93"/>
      <c r="L14213" s="93"/>
      <c r="N14213" s="93"/>
      <c r="P14213" s="93"/>
    </row>
    <row r="14214" spans="2:16">
      <c r="B14214" s="93"/>
      <c r="C14214" s="93"/>
      <c r="D14214" s="93"/>
      <c r="F14214" s="93"/>
      <c r="H14214" s="93"/>
      <c r="J14214" s="93"/>
      <c r="L14214" s="93"/>
      <c r="N14214" s="93"/>
      <c r="P14214" s="93"/>
    </row>
    <row r="14215" spans="2:16">
      <c r="B14215" s="93"/>
      <c r="C14215" s="93"/>
      <c r="D14215" s="93"/>
      <c r="F14215" s="93"/>
      <c r="H14215" s="93"/>
      <c r="J14215" s="93"/>
      <c r="L14215" s="93"/>
      <c r="N14215" s="93"/>
      <c r="P14215" s="93"/>
    </row>
    <row r="14216" spans="2:16">
      <c r="B14216" s="93"/>
      <c r="C14216" s="93"/>
      <c r="D14216" s="93"/>
      <c r="F14216" s="93"/>
      <c r="H14216" s="93"/>
      <c r="J14216" s="93"/>
      <c r="L14216" s="93"/>
      <c r="N14216" s="93"/>
      <c r="P14216" s="93"/>
    </row>
    <row r="14217" spans="2:16">
      <c r="B14217" s="93"/>
      <c r="C14217" s="93"/>
      <c r="D14217" s="93"/>
      <c r="F14217" s="93"/>
      <c r="H14217" s="93"/>
      <c r="J14217" s="93"/>
      <c r="L14217" s="93"/>
      <c r="N14217" s="93"/>
      <c r="P14217" s="93"/>
    </row>
    <row r="14218" spans="2:16">
      <c r="B14218" s="93"/>
      <c r="C14218" s="93"/>
      <c r="D14218" s="93"/>
      <c r="F14218" s="93"/>
      <c r="H14218" s="93"/>
      <c r="J14218" s="93"/>
      <c r="L14218" s="93"/>
      <c r="N14218" s="93"/>
      <c r="P14218" s="93"/>
    </row>
    <row r="14219" spans="2:16">
      <c r="B14219" s="93"/>
      <c r="C14219" s="93"/>
      <c r="D14219" s="93"/>
      <c r="F14219" s="93"/>
      <c r="H14219" s="93"/>
      <c r="J14219" s="93"/>
      <c r="L14219" s="93"/>
      <c r="N14219" s="93"/>
      <c r="P14219" s="93"/>
    </row>
    <row r="14220" spans="2:16">
      <c r="B14220" s="93"/>
      <c r="C14220" s="93"/>
      <c r="D14220" s="93"/>
      <c r="F14220" s="93"/>
      <c r="H14220" s="93"/>
      <c r="J14220" s="93"/>
      <c r="L14220" s="93"/>
      <c r="N14220" s="93"/>
      <c r="P14220" s="93"/>
    </row>
    <row r="14221" spans="2:16">
      <c r="B14221" s="93"/>
      <c r="C14221" s="93"/>
      <c r="D14221" s="93"/>
      <c r="F14221" s="93"/>
      <c r="H14221" s="93"/>
      <c r="J14221" s="93"/>
      <c r="L14221" s="93"/>
      <c r="N14221" s="93"/>
      <c r="P14221" s="93"/>
    </row>
    <row r="14222" spans="2:16">
      <c r="B14222" s="93"/>
      <c r="C14222" s="93"/>
      <c r="D14222" s="93"/>
      <c r="F14222" s="93"/>
      <c r="H14222" s="93"/>
      <c r="J14222" s="93"/>
      <c r="L14222" s="93"/>
      <c r="N14222" s="93"/>
      <c r="P14222" s="93"/>
    </row>
    <row r="14223" spans="2:16">
      <c r="B14223" s="93"/>
      <c r="C14223" s="93"/>
      <c r="D14223" s="93"/>
      <c r="F14223" s="93"/>
      <c r="H14223" s="93"/>
      <c r="J14223" s="93"/>
      <c r="L14223" s="93"/>
      <c r="N14223" s="93"/>
      <c r="P14223" s="93"/>
    </row>
    <row r="14224" spans="2:16">
      <c r="B14224" s="93"/>
      <c r="C14224" s="93"/>
      <c r="D14224" s="93"/>
      <c r="F14224" s="93"/>
      <c r="H14224" s="93"/>
      <c r="J14224" s="93"/>
      <c r="L14224" s="93"/>
      <c r="N14224" s="93"/>
      <c r="P14224" s="93"/>
    </row>
    <row r="14225" spans="2:16">
      <c r="B14225" s="93"/>
      <c r="C14225" s="93"/>
      <c r="D14225" s="93"/>
      <c r="F14225" s="93"/>
      <c r="H14225" s="93"/>
      <c r="J14225" s="93"/>
      <c r="L14225" s="93"/>
      <c r="N14225" s="93"/>
      <c r="P14225" s="93"/>
    </row>
    <row r="14226" spans="2:16">
      <c r="B14226" s="93"/>
      <c r="C14226" s="93"/>
      <c r="D14226" s="93"/>
      <c r="F14226" s="93"/>
      <c r="H14226" s="93"/>
      <c r="J14226" s="93"/>
      <c r="L14226" s="93"/>
      <c r="N14226" s="93"/>
      <c r="P14226" s="93"/>
    </row>
    <row r="14227" spans="2:16">
      <c r="B14227" s="93"/>
      <c r="C14227" s="93"/>
      <c r="D14227" s="93"/>
      <c r="F14227" s="93"/>
      <c r="H14227" s="93"/>
      <c r="J14227" s="93"/>
      <c r="L14227" s="93"/>
      <c r="N14227" s="93"/>
      <c r="P14227" s="93"/>
    </row>
    <row r="14228" spans="2:16">
      <c r="B14228" s="93"/>
      <c r="C14228" s="93"/>
      <c r="D14228" s="93"/>
      <c r="F14228" s="93"/>
      <c r="H14228" s="93"/>
      <c r="J14228" s="93"/>
      <c r="L14228" s="93"/>
      <c r="N14228" s="93"/>
      <c r="P14228" s="93"/>
    </row>
    <row r="14229" spans="2:16">
      <c r="B14229" s="93"/>
      <c r="C14229" s="93"/>
      <c r="D14229" s="93"/>
      <c r="F14229" s="93"/>
      <c r="H14229" s="93"/>
      <c r="J14229" s="93"/>
      <c r="L14229" s="93"/>
      <c r="N14229" s="93"/>
      <c r="P14229" s="93"/>
    </row>
    <row r="14230" spans="2:16">
      <c r="B14230" s="93"/>
      <c r="C14230" s="93"/>
      <c r="D14230" s="93"/>
      <c r="F14230" s="93"/>
      <c r="H14230" s="93"/>
      <c r="J14230" s="93"/>
      <c r="L14230" s="93"/>
      <c r="N14230" s="93"/>
      <c r="P14230" s="93"/>
    </row>
    <row r="14231" spans="2:16">
      <c r="B14231" s="93"/>
      <c r="C14231" s="93"/>
      <c r="D14231" s="93"/>
      <c r="F14231" s="93"/>
      <c r="H14231" s="93"/>
      <c r="J14231" s="93"/>
      <c r="L14231" s="93"/>
      <c r="N14231" s="93"/>
      <c r="P14231" s="93"/>
    </row>
    <row r="14232" spans="2:16">
      <c r="B14232" s="93"/>
      <c r="C14232" s="93"/>
      <c r="D14232" s="93"/>
      <c r="F14232" s="93"/>
      <c r="H14232" s="93"/>
      <c r="J14232" s="93"/>
      <c r="L14232" s="93"/>
      <c r="N14232" s="93"/>
      <c r="P14232" s="93"/>
    </row>
    <row r="14233" spans="2:16">
      <c r="B14233" s="93"/>
      <c r="C14233" s="93"/>
      <c r="D14233" s="93"/>
      <c r="F14233" s="93"/>
      <c r="H14233" s="93"/>
      <c r="J14233" s="93"/>
      <c r="L14233" s="93"/>
      <c r="N14233" s="93"/>
      <c r="P14233" s="93"/>
    </row>
    <row r="14234" spans="2:16">
      <c r="B14234" s="93"/>
      <c r="C14234" s="93"/>
      <c r="D14234" s="93"/>
      <c r="F14234" s="93"/>
      <c r="H14234" s="93"/>
      <c r="J14234" s="93"/>
      <c r="L14234" s="93"/>
      <c r="N14234" s="93"/>
      <c r="P14234" s="93"/>
    </row>
    <row r="14235" spans="2:16">
      <c r="B14235" s="93"/>
      <c r="C14235" s="93"/>
      <c r="D14235" s="93"/>
      <c r="F14235" s="93"/>
      <c r="H14235" s="93"/>
      <c r="J14235" s="93"/>
      <c r="L14235" s="93"/>
      <c r="N14235" s="93"/>
      <c r="P14235" s="93"/>
    </row>
    <row r="14236" spans="2:16">
      <c r="B14236" s="93"/>
      <c r="C14236" s="93"/>
      <c r="D14236" s="93"/>
      <c r="F14236" s="93"/>
      <c r="H14236" s="93"/>
      <c r="J14236" s="93"/>
      <c r="L14236" s="93"/>
      <c r="N14236" s="93"/>
      <c r="P14236" s="93"/>
    </row>
    <row r="14237" spans="2:16">
      <c r="B14237" s="93"/>
      <c r="C14237" s="93"/>
      <c r="D14237" s="93"/>
      <c r="F14237" s="93"/>
      <c r="H14237" s="93"/>
      <c r="J14237" s="93"/>
      <c r="L14237" s="93"/>
      <c r="N14237" s="93"/>
      <c r="P14237" s="93"/>
    </row>
    <row r="14238" spans="2:16">
      <c r="B14238" s="93"/>
      <c r="C14238" s="93"/>
      <c r="D14238" s="93"/>
      <c r="F14238" s="93"/>
      <c r="H14238" s="93"/>
      <c r="J14238" s="93"/>
      <c r="L14238" s="93"/>
      <c r="N14238" s="93"/>
      <c r="P14238" s="93"/>
    </row>
    <row r="14239" spans="2:16">
      <c r="B14239" s="93"/>
      <c r="C14239" s="93"/>
      <c r="D14239" s="93"/>
      <c r="F14239" s="93"/>
      <c r="H14239" s="93"/>
      <c r="J14239" s="93"/>
      <c r="L14239" s="93"/>
      <c r="N14239" s="93"/>
      <c r="P14239" s="93"/>
    </row>
    <row r="14240" spans="2:16">
      <c r="B14240" s="93"/>
      <c r="C14240" s="93"/>
      <c r="D14240" s="93"/>
      <c r="F14240" s="93"/>
      <c r="H14240" s="93"/>
      <c r="J14240" s="93"/>
      <c r="L14240" s="93"/>
      <c r="N14240" s="93"/>
      <c r="P14240" s="93"/>
    </row>
    <row r="14241" spans="2:16">
      <c r="B14241" s="93"/>
      <c r="C14241" s="93"/>
      <c r="D14241" s="93"/>
      <c r="F14241" s="93"/>
      <c r="H14241" s="93"/>
      <c r="J14241" s="93"/>
      <c r="L14241" s="93"/>
      <c r="N14241" s="93"/>
      <c r="P14241" s="93"/>
    </row>
    <row r="14242" spans="2:16">
      <c r="B14242" s="93"/>
      <c r="C14242" s="93"/>
      <c r="D14242" s="93"/>
      <c r="F14242" s="93"/>
      <c r="H14242" s="93"/>
      <c r="J14242" s="93"/>
      <c r="L14242" s="93"/>
      <c r="N14242" s="93"/>
      <c r="P14242" s="93"/>
    </row>
    <row r="14243" spans="2:16">
      <c r="B14243" s="93"/>
      <c r="C14243" s="93"/>
      <c r="D14243" s="93"/>
      <c r="F14243" s="93"/>
      <c r="H14243" s="93"/>
      <c r="J14243" s="93"/>
      <c r="L14243" s="93"/>
      <c r="N14243" s="93"/>
      <c r="P14243" s="93"/>
    </row>
    <row r="14244" spans="2:16">
      <c r="B14244" s="93"/>
      <c r="C14244" s="93"/>
      <c r="D14244" s="93"/>
      <c r="F14244" s="93"/>
      <c r="H14244" s="93"/>
      <c r="J14244" s="93"/>
      <c r="L14244" s="93"/>
      <c r="N14244" s="93"/>
      <c r="P14244" s="93"/>
    </row>
    <row r="14245" spans="2:16">
      <c r="B14245" s="93"/>
      <c r="C14245" s="93"/>
      <c r="D14245" s="93"/>
      <c r="F14245" s="93"/>
      <c r="H14245" s="93"/>
      <c r="J14245" s="93"/>
      <c r="L14245" s="93"/>
      <c r="N14245" s="93"/>
      <c r="P14245" s="93"/>
    </row>
    <row r="14246" spans="2:16">
      <c r="B14246" s="93"/>
      <c r="C14246" s="93"/>
      <c r="D14246" s="93"/>
      <c r="F14246" s="93"/>
      <c r="H14246" s="93"/>
      <c r="J14246" s="93"/>
      <c r="L14246" s="93"/>
      <c r="N14246" s="93"/>
      <c r="P14246" s="93"/>
    </row>
    <row r="14247" spans="2:16">
      <c r="B14247" s="93"/>
      <c r="C14247" s="93"/>
      <c r="D14247" s="93"/>
      <c r="F14247" s="93"/>
      <c r="H14247" s="93"/>
      <c r="J14247" s="93"/>
      <c r="L14247" s="93"/>
      <c r="N14247" s="93"/>
      <c r="P14247" s="93"/>
    </row>
    <row r="14248" spans="2:16">
      <c r="B14248" s="93"/>
      <c r="C14248" s="93"/>
      <c r="D14248" s="93"/>
      <c r="F14248" s="93"/>
      <c r="H14248" s="93"/>
      <c r="J14248" s="93"/>
      <c r="L14248" s="93"/>
      <c r="N14248" s="93"/>
      <c r="P14248" s="93"/>
    </row>
    <row r="14249" spans="2:16">
      <c r="B14249" s="93"/>
      <c r="C14249" s="93"/>
      <c r="D14249" s="93"/>
      <c r="F14249" s="93"/>
      <c r="H14249" s="93"/>
      <c r="J14249" s="93"/>
      <c r="L14249" s="93"/>
      <c r="N14249" s="93"/>
      <c r="P14249" s="93"/>
    </row>
    <row r="14250" spans="2:16">
      <c r="B14250" s="93"/>
      <c r="C14250" s="93"/>
      <c r="D14250" s="93"/>
      <c r="F14250" s="93"/>
      <c r="H14250" s="93"/>
      <c r="J14250" s="93"/>
      <c r="L14250" s="93"/>
      <c r="N14250" s="93"/>
      <c r="P14250" s="93"/>
    </row>
    <row r="14251" spans="2:16">
      <c r="B14251" s="93"/>
      <c r="C14251" s="93"/>
      <c r="D14251" s="93"/>
      <c r="F14251" s="93"/>
      <c r="H14251" s="93"/>
      <c r="J14251" s="93"/>
      <c r="L14251" s="93"/>
      <c r="N14251" s="93"/>
      <c r="P14251" s="93"/>
    </row>
    <row r="14252" spans="2:16">
      <c r="B14252" s="93"/>
      <c r="C14252" s="93"/>
      <c r="D14252" s="93"/>
      <c r="F14252" s="93"/>
      <c r="H14252" s="93"/>
      <c r="J14252" s="93"/>
      <c r="L14252" s="93"/>
      <c r="N14252" s="93"/>
      <c r="P14252" s="93"/>
    </row>
    <row r="14253" spans="2:16">
      <c r="B14253" s="93"/>
      <c r="C14253" s="93"/>
      <c r="D14253" s="93"/>
      <c r="F14253" s="93"/>
      <c r="H14253" s="93"/>
      <c r="J14253" s="93"/>
      <c r="L14253" s="93"/>
      <c r="N14253" s="93"/>
      <c r="P14253" s="93"/>
    </row>
    <row r="14254" spans="2:16">
      <c r="B14254" s="93"/>
      <c r="C14254" s="93"/>
      <c r="D14254" s="93"/>
      <c r="F14254" s="93"/>
      <c r="H14254" s="93"/>
      <c r="J14254" s="93"/>
      <c r="L14254" s="93"/>
      <c r="N14254" s="93"/>
      <c r="P14254" s="93"/>
    </row>
    <row r="14255" spans="2:16">
      <c r="B14255" s="93"/>
      <c r="C14255" s="93"/>
      <c r="D14255" s="93"/>
      <c r="F14255" s="93"/>
      <c r="H14255" s="93"/>
      <c r="J14255" s="93"/>
      <c r="L14255" s="93"/>
      <c r="N14255" s="93"/>
      <c r="P14255" s="93"/>
    </row>
    <row r="14256" spans="2:16">
      <c r="B14256" s="93"/>
      <c r="C14256" s="93"/>
      <c r="D14256" s="93"/>
      <c r="F14256" s="93"/>
      <c r="H14256" s="93"/>
      <c r="J14256" s="93"/>
      <c r="L14256" s="93"/>
      <c r="N14256" s="93"/>
      <c r="P14256" s="93"/>
    </row>
    <row r="14257" spans="2:16">
      <c r="B14257" s="93"/>
      <c r="C14257" s="93"/>
      <c r="D14257" s="93"/>
      <c r="F14257" s="93"/>
      <c r="H14257" s="93"/>
      <c r="J14257" s="93"/>
      <c r="L14257" s="93"/>
      <c r="N14257" s="93"/>
      <c r="P14257" s="93"/>
    </row>
    <row r="14258" spans="2:16">
      <c r="B14258" s="93"/>
      <c r="C14258" s="93"/>
      <c r="D14258" s="93"/>
      <c r="F14258" s="93"/>
      <c r="H14258" s="93"/>
      <c r="J14258" s="93"/>
      <c r="L14258" s="93"/>
      <c r="N14258" s="93"/>
      <c r="P14258" s="93"/>
    </row>
    <row r="14259" spans="2:16">
      <c r="B14259" s="93"/>
      <c r="C14259" s="93"/>
      <c r="D14259" s="93"/>
      <c r="F14259" s="93"/>
      <c r="H14259" s="93"/>
      <c r="J14259" s="93"/>
      <c r="L14259" s="93"/>
      <c r="N14259" s="93"/>
      <c r="P14259" s="93"/>
    </row>
    <row r="14260" spans="2:16">
      <c r="B14260" s="93"/>
      <c r="C14260" s="93"/>
      <c r="D14260" s="93"/>
      <c r="F14260" s="93"/>
      <c r="H14260" s="93"/>
      <c r="J14260" s="93"/>
      <c r="L14260" s="93"/>
      <c r="N14260" s="93"/>
      <c r="P14260" s="93"/>
    </row>
    <row r="14261" spans="2:16">
      <c r="B14261" s="93"/>
      <c r="C14261" s="93"/>
      <c r="D14261" s="93"/>
      <c r="F14261" s="93"/>
      <c r="H14261" s="93"/>
      <c r="J14261" s="93"/>
      <c r="L14261" s="93"/>
      <c r="N14261" s="93"/>
      <c r="P14261" s="93"/>
    </row>
    <row r="14262" spans="2:16">
      <c r="B14262" s="93"/>
      <c r="C14262" s="93"/>
      <c r="D14262" s="93"/>
      <c r="F14262" s="93"/>
      <c r="H14262" s="93"/>
      <c r="J14262" s="93"/>
      <c r="L14262" s="93"/>
      <c r="N14262" s="93"/>
      <c r="P14262" s="93"/>
    </row>
    <row r="14263" spans="2:16">
      <c r="B14263" s="93"/>
      <c r="C14263" s="93"/>
      <c r="D14263" s="93"/>
      <c r="F14263" s="93"/>
      <c r="H14263" s="93"/>
      <c r="J14263" s="93"/>
      <c r="L14263" s="93"/>
      <c r="N14263" s="93"/>
      <c r="P14263" s="93"/>
    </row>
    <row r="14264" spans="2:16">
      <c r="B14264" s="93"/>
      <c r="C14264" s="93"/>
      <c r="D14264" s="93"/>
      <c r="F14264" s="93"/>
      <c r="H14264" s="93"/>
      <c r="J14264" s="93"/>
      <c r="L14264" s="93"/>
      <c r="N14264" s="93"/>
      <c r="P14264" s="93"/>
    </row>
    <row r="14265" spans="2:16">
      <c r="B14265" s="93"/>
      <c r="C14265" s="93"/>
      <c r="D14265" s="93"/>
      <c r="F14265" s="93"/>
      <c r="H14265" s="93"/>
      <c r="J14265" s="93"/>
      <c r="L14265" s="93"/>
      <c r="N14265" s="93"/>
      <c r="P14265" s="93"/>
    </row>
    <row r="14266" spans="2:16">
      <c r="B14266" s="93"/>
      <c r="C14266" s="93"/>
      <c r="D14266" s="93"/>
      <c r="F14266" s="93"/>
      <c r="H14266" s="93"/>
      <c r="J14266" s="93"/>
      <c r="L14266" s="93"/>
      <c r="N14266" s="93"/>
      <c r="P14266" s="93"/>
    </row>
    <row r="14267" spans="2:16">
      <c r="B14267" s="93"/>
      <c r="C14267" s="93"/>
      <c r="D14267" s="93"/>
      <c r="F14267" s="93"/>
      <c r="H14267" s="93"/>
      <c r="J14267" s="93"/>
      <c r="L14267" s="93"/>
      <c r="N14267" s="93"/>
      <c r="P14267" s="93"/>
    </row>
    <row r="14268" spans="2:16">
      <c r="B14268" s="93"/>
      <c r="C14268" s="93"/>
      <c r="D14268" s="93"/>
      <c r="F14268" s="93"/>
      <c r="H14268" s="93"/>
      <c r="J14268" s="93"/>
      <c r="L14268" s="93"/>
      <c r="N14268" s="93"/>
      <c r="P14268" s="93"/>
    </row>
    <row r="14269" spans="2:16">
      <c r="B14269" s="93"/>
      <c r="C14269" s="93"/>
      <c r="D14269" s="93"/>
      <c r="F14269" s="93"/>
      <c r="H14269" s="93"/>
      <c r="J14269" s="93"/>
      <c r="L14269" s="93"/>
      <c r="N14269" s="93"/>
      <c r="P14269" s="93"/>
    </row>
    <row r="14270" spans="2:16">
      <c r="B14270" s="93"/>
      <c r="C14270" s="93"/>
      <c r="D14270" s="93"/>
      <c r="F14270" s="93"/>
      <c r="H14270" s="93"/>
      <c r="J14270" s="93"/>
      <c r="L14270" s="93"/>
      <c r="N14270" s="93"/>
      <c r="P14270" s="93"/>
    </row>
    <row r="14271" spans="2:16">
      <c r="B14271" s="93"/>
      <c r="C14271" s="93"/>
      <c r="D14271" s="93"/>
      <c r="F14271" s="93"/>
      <c r="H14271" s="93"/>
      <c r="J14271" s="93"/>
      <c r="L14271" s="93"/>
      <c r="N14271" s="93"/>
      <c r="P14271" s="93"/>
    </row>
    <row r="14272" spans="2:16">
      <c r="B14272" s="93"/>
      <c r="C14272" s="93"/>
      <c r="D14272" s="93"/>
      <c r="F14272" s="93"/>
      <c r="H14272" s="93"/>
      <c r="J14272" s="93"/>
      <c r="L14272" s="93"/>
      <c r="N14272" s="93"/>
      <c r="P14272" s="93"/>
    </row>
    <row r="14273" spans="2:16">
      <c r="B14273" s="93"/>
      <c r="C14273" s="93"/>
      <c r="D14273" s="93"/>
      <c r="F14273" s="93"/>
      <c r="H14273" s="93"/>
      <c r="J14273" s="93"/>
      <c r="L14273" s="93"/>
      <c r="N14273" s="93"/>
      <c r="P14273" s="93"/>
    </row>
    <row r="14274" spans="2:16">
      <c r="B14274" s="93"/>
      <c r="C14274" s="93"/>
      <c r="D14274" s="93"/>
      <c r="F14274" s="93"/>
      <c r="H14274" s="93"/>
      <c r="J14274" s="93"/>
      <c r="L14274" s="93"/>
      <c r="N14274" s="93"/>
      <c r="P14274" s="93"/>
    </row>
    <row r="14275" spans="2:16">
      <c r="B14275" s="93"/>
      <c r="C14275" s="93"/>
      <c r="D14275" s="93"/>
      <c r="F14275" s="93"/>
      <c r="H14275" s="93"/>
      <c r="J14275" s="93"/>
      <c r="L14275" s="93"/>
      <c r="N14275" s="93"/>
      <c r="P14275" s="93"/>
    </row>
    <row r="14276" spans="2:16">
      <c r="B14276" s="93"/>
      <c r="C14276" s="93"/>
      <c r="D14276" s="93"/>
      <c r="F14276" s="93"/>
      <c r="H14276" s="93"/>
      <c r="J14276" s="93"/>
      <c r="L14276" s="93"/>
      <c r="N14276" s="93"/>
      <c r="P14276" s="93"/>
    </row>
    <row r="14277" spans="2:16">
      <c r="B14277" s="93"/>
      <c r="C14277" s="93"/>
      <c r="D14277" s="93"/>
      <c r="F14277" s="93"/>
      <c r="H14277" s="93"/>
      <c r="J14277" s="93"/>
      <c r="L14277" s="93"/>
      <c r="N14277" s="93"/>
      <c r="P14277" s="93"/>
    </row>
    <row r="14278" spans="2:16">
      <c r="B14278" s="93"/>
      <c r="C14278" s="93"/>
      <c r="D14278" s="93"/>
      <c r="F14278" s="93"/>
      <c r="H14278" s="93"/>
      <c r="J14278" s="93"/>
      <c r="L14278" s="93"/>
      <c r="N14278" s="93"/>
      <c r="P14278" s="93"/>
    </row>
    <row r="14279" spans="2:16">
      <c r="B14279" s="93"/>
      <c r="C14279" s="93"/>
      <c r="D14279" s="93"/>
      <c r="F14279" s="93"/>
      <c r="H14279" s="93"/>
      <c r="J14279" s="93"/>
      <c r="L14279" s="93"/>
      <c r="N14279" s="93"/>
      <c r="P14279" s="93"/>
    </row>
    <row r="14280" spans="2:16">
      <c r="B14280" s="93"/>
      <c r="C14280" s="93"/>
      <c r="D14280" s="93"/>
      <c r="F14280" s="93"/>
      <c r="H14280" s="93"/>
      <c r="J14280" s="93"/>
      <c r="L14280" s="93"/>
      <c r="N14280" s="93"/>
      <c r="P14280" s="93"/>
    </row>
    <row r="14281" spans="2:16">
      <c r="B14281" s="93"/>
      <c r="C14281" s="93"/>
      <c r="D14281" s="93"/>
      <c r="F14281" s="93"/>
      <c r="H14281" s="93"/>
      <c r="J14281" s="93"/>
      <c r="L14281" s="93"/>
      <c r="N14281" s="93"/>
      <c r="P14281" s="93"/>
    </row>
    <row r="14282" spans="2:16">
      <c r="B14282" s="93"/>
      <c r="C14282" s="93"/>
      <c r="D14282" s="93"/>
      <c r="F14282" s="93"/>
      <c r="H14282" s="93"/>
      <c r="J14282" s="93"/>
      <c r="L14282" s="93"/>
      <c r="N14282" s="93"/>
      <c r="P14282" s="93"/>
    </row>
    <row r="14283" spans="2:16">
      <c r="B14283" s="93"/>
      <c r="C14283" s="93"/>
      <c r="D14283" s="93"/>
      <c r="F14283" s="93"/>
      <c r="H14283" s="93"/>
      <c r="J14283" s="93"/>
      <c r="L14283" s="93"/>
      <c r="N14283" s="93"/>
      <c r="P14283" s="93"/>
    </row>
    <row r="14284" spans="2:16">
      <c r="B14284" s="93"/>
      <c r="C14284" s="93"/>
      <c r="D14284" s="93"/>
      <c r="F14284" s="93"/>
      <c r="H14284" s="93"/>
      <c r="J14284" s="93"/>
      <c r="L14284" s="93"/>
      <c r="N14284" s="93"/>
      <c r="P14284" s="93"/>
    </row>
    <row r="14285" spans="2:16">
      <c r="B14285" s="93"/>
      <c r="C14285" s="93"/>
      <c r="D14285" s="93"/>
      <c r="F14285" s="93"/>
      <c r="H14285" s="93"/>
      <c r="J14285" s="93"/>
      <c r="L14285" s="93"/>
      <c r="N14285" s="93"/>
      <c r="P14285" s="93"/>
    </row>
    <row r="14286" spans="2:16">
      <c r="B14286" s="93"/>
      <c r="C14286" s="93"/>
      <c r="D14286" s="93"/>
      <c r="F14286" s="93"/>
      <c r="H14286" s="93"/>
      <c r="J14286" s="93"/>
      <c r="L14286" s="93"/>
      <c r="N14286" s="93"/>
      <c r="P14286" s="93"/>
    </row>
    <row r="14287" spans="2:16">
      <c r="B14287" s="93"/>
      <c r="C14287" s="93"/>
      <c r="D14287" s="93"/>
      <c r="F14287" s="93"/>
      <c r="H14287" s="93"/>
      <c r="J14287" s="93"/>
      <c r="L14287" s="93"/>
      <c r="N14287" s="93"/>
      <c r="P14287" s="93"/>
    </row>
    <row r="14288" spans="2:16">
      <c r="B14288" s="93"/>
      <c r="C14288" s="93"/>
      <c r="D14288" s="93"/>
      <c r="F14288" s="93"/>
      <c r="H14288" s="93"/>
      <c r="J14288" s="93"/>
      <c r="L14288" s="93"/>
      <c r="N14288" s="93"/>
      <c r="P14288" s="93"/>
    </row>
    <row r="14289" spans="2:16">
      <c r="B14289" s="93"/>
      <c r="C14289" s="93"/>
      <c r="D14289" s="93"/>
      <c r="F14289" s="93"/>
      <c r="H14289" s="93"/>
      <c r="J14289" s="93"/>
      <c r="L14289" s="93"/>
      <c r="N14289" s="93"/>
      <c r="P14289" s="93"/>
    </row>
    <row r="14290" spans="2:16">
      <c r="B14290" s="93"/>
      <c r="C14290" s="93"/>
      <c r="D14290" s="93"/>
      <c r="F14290" s="93"/>
      <c r="H14290" s="93"/>
      <c r="J14290" s="93"/>
      <c r="L14290" s="93"/>
      <c r="N14290" s="93"/>
      <c r="P14290" s="93"/>
    </row>
    <row r="14291" spans="2:16">
      <c r="B14291" s="93"/>
      <c r="C14291" s="93"/>
      <c r="D14291" s="93"/>
      <c r="F14291" s="93"/>
      <c r="H14291" s="93"/>
      <c r="J14291" s="93"/>
      <c r="L14291" s="93"/>
      <c r="N14291" s="93"/>
      <c r="P14291" s="93"/>
    </row>
    <row r="14292" spans="2:16">
      <c r="B14292" s="93"/>
      <c r="C14292" s="93"/>
      <c r="D14292" s="93"/>
      <c r="F14292" s="93"/>
      <c r="H14292" s="93"/>
      <c r="J14292" s="93"/>
      <c r="L14292" s="93"/>
      <c r="N14292" s="93"/>
      <c r="P14292" s="93"/>
    </row>
    <row r="14293" spans="2:16">
      <c r="B14293" s="93"/>
      <c r="C14293" s="93"/>
      <c r="D14293" s="93"/>
      <c r="F14293" s="93"/>
      <c r="H14293" s="93"/>
      <c r="J14293" s="93"/>
      <c r="L14293" s="93"/>
      <c r="N14293" s="93"/>
      <c r="P14293" s="93"/>
    </row>
    <row r="14294" spans="2:16">
      <c r="B14294" s="93"/>
      <c r="C14294" s="93"/>
      <c r="D14294" s="93"/>
      <c r="F14294" s="93"/>
      <c r="H14294" s="93"/>
      <c r="J14294" s="93"/>
      <c r="L14294" s="93"/>
      <c r="N14294" s="93"/>
      <c r="P14294" s="93"/>
    </row>
    <row r="14295" spans="2:16">
      <c r="B14295" s="93"/>
      <c r="C14295" s="93"/>
      <c r="D14295" s="93"/>
      <c r="F14295" s="93"/>
      <c r="H14295" s="93"/>
      <c r="J14295" s="93"/>
      <c r="L14295" s="93"/>
      <c r="N14295" s="93"/>
      <c r="P14295" s="93"/>
    </row>
    <row r="14296" spans="2:16">
      <c r="B14296" s="93"/>
      <c r="C14296" s="93"/>
      <c r="D14296" s="93"/>
      <c r="F14296" s="93"/>
      <c r="H14296" s="93"/>
      <c r="J14296" s="93"/>
      <c r="L14296" s="93"/>
      <c r="N14296" s="93"/>
      <c r="P14296" s="93"/>
    </row>
    <row r="14297" spans="2:16">
      <c r="B14297" s="93"/>
      <c r="C14297" s="93"/>
      <c r="D14297" s="93"/>
      <c r="F14297" s="93"/>
      <c r="H14297" s="93"/>
      <c r="J14297" s="93"/>
      <c r="L14297" s="93"/>
      <c r="N14297" s="93"/>
      <c r="P14297" s="93"/>
    </row>
    <row r="14298" spans="2:16">
      <c r="B14298" s="93"/>
      <c r="C14298" s="93"/>
      <c r="D14298" s="93"/>
      <c r="F14298" s="93"/>
      <c r="H14298" s="93"/>
      <c r="J14298" s="93"/>
      <c r="L14298" s="93"/>
      <c r="N14298" s="93"/>
      <c r="P14298" s="93"/>
    </row>
    <row r="14299" spans="2:16">
      <c r="B14299" s="93"/>
      <c r="C14299" s="93"/>
      <c r="D14299" s="93"/>
      <c r="F14299" s="93"/>
      <c r="H14299" s="93"/>
      <c r="J14299" s="93"/>
      <c r="L14299" s="93"/>
      <c r="N14299" s="93"/>
      <c r="P14299" s="93"/>
    </row>
    <row r="14300" spans="2:16">
      <c r="B14300" s="93"/>
      <c r="C14300" s="93"/>
      <c r="D14300" s="93"/>
      <c r="F14300" s="93"/>
      <c r="H14300" s="93"/>
      <c r="J14300" s="93"/>
      <c r="L14300" s="93"/>
      <c r="N14300" s="93"/>
      <c r="P14300" s="93"/>
    </row>
    <row r="14301" spans="2:16">
      <c r="B14301" s="93"/>
      <c r="C14301" s="93"/>
      <c r="D14301" s="93"/>
      <c r="F14301" s="93"/>
      <c r="H14301" s="93"/>
      <c r="J14301" s="93"/>
      <c r="L14301" s="93"/>
      <c r="N14301" s="93"/>
      <c r="P14301" s="93"/>
    </row>
    <row r="14302" spans="2:16">
      <c r="B14302" s="93"/>
      <c r="C14302" s="93"/>
      <c r="D14302" s="93"/>
      <c r="F14302" s="93"/>
      <c r="H14302" s="93"/>
      <c r="J14302" s="93"/>
      <c r="L14302" s="93"/>
      <c r="N14302" s="93"/>
      <c r="P14302" s="93"/>
    </row>
    <row r="14303" spans="2:16">
      <c r="B14303" s="93"/>
      <c r="C14303" s="93"/>
      <c r="D14303" s="93"/>
      <c r="F14303" s="93"/>
      <c r="H14303" s="93"/>
      <c r="J14303" s="93"/>
      <c r="L14303" s="93"/>
      <c r="N14303" s="93"/>
      <c r="P14303" s="93"/>
    </row>
    <row r="14304" spans="2:16">
      <c r="B14304" s="93"/>
      <c r="C14304" s="93"/>
      <c r="D14304" s="93"/>
      <c r="F14304" s="93"/>
      <c r="H14304" s="93"/>
      <c r="J14304" s="93"/>
      <c r="L14304" s="93"/>
      <c r="N14304" s="93"/>
      <c r="P14304" s="93"/>
    </row>
    <row r="14305" spans="2:16">
      <c r="B14305" s="93"/>
      <c r="C14305" s="93"/>
      <c r="D14305" s="93"/>
      <c r="F14305" s="93"/>
      <c r="H14305" s="93"/>
      <c r="J14305" s="93"/>
      <c r="L14305" s="93"/>
      <c r="N14305" s="93"/>
      <c r="P14305" s="93"/>
    </row>
    <row r="14306" spans="2:16">
      <c r="B14306" s="93"/>
      <c r="C14306" s="93"/>
      <c r="D14306" s="93"/>
      <c r="F14306" s="93"/>
      <c r="H14306" s="93"/>
      <c r="J14306" s="93"/>
      <c r="L14306" s="93"/>
      <c r="N14306" s="93"/>
      <c r="P14306" s="93"/>
    </row>
    <row r="14307" spans="2:16">
      <c r="B14307" s="93"/>
      <c r="C14307" s="93"/>
      <c r="D14307" s="93"/>
      <c r="F14307" s="93"/>
      <c r="H14307" s="93"/>
      <c r="J14307" s="93"/>
      <c r="L14307" s="93"/>
      <c r="N14307" s="93"/>
      <c r="P14307" s="93"/>
    </row>
    <row r="14308" spans="2:16">
      <c r="B14308" s="93"/>
      <c r="C14308" s="93"/>
      <c r="D14308" s="93"/>
      <c r="F14308" s="93"/>
      <c r="H14308" s="93"/>
      <c r="J14308" s="93"/>
      <c r="L14308" s="93"/>
      <c r="N14308" s="93"/>
      <c r="P14308" s="93"/>
    </row>
    <row r="14309" spans="2:16">
      <c r="B14309" s="93"/>
      <c r="C14309" s="93"/>
      <c r="D14309" s="93"/>
      <c r="F14309" s="93"/>
      <c r="H14309" s="93"/>
      <c r="J14309" s="93"/>
      <c r="L14309" s="93"/>
      <c r="N14309" s="93"/>
      <c r="P14309" s="93"/>
    </row>
    <row r="14310" spans="2:16">
      <c r="B14310" s="93"/>
      <c r="C14310" s="93"/>
      <c r="D14310" s="93"/>
      <c r="F14310" s="93"/>
      <c r="H14310" s="93"/>
      <c r="J14310" s="93"/>
      <c r="L14310" s="93"/>
      <c r="N14310" s="93"/>
      <c r="P14310" s="93"/>
    </row>
    <row r="14311" spans="2:16">
      <c r="B14311" s="93"/>
      <c r="C14311" s="93"/>
      <c r="D14311" s="93"/>
      <c r="F14311" s="93"/>
      <c r="H14311" s="93"/>
      <c r="J14311" s="93"/>
      <c r="L14311" s="93"/>
      <c r="N14311" s="93"/>
      <c r="P14311" s="93"/>
    </row>
    <row r="14312" spans="2:16">
      <c r="B14312" s="93"/>
      <c r="C14312" s="93"/>
      <c r="D14312" s="93"/>
      <c r="F14312" s="93"/>
      <c r="H14312" s="93"/>
      <c r="J14312" s="93"/>
      <c r="L14312" s="93"/>
      <c r="N14312" s="93"/>
      <c r="P14312" s="93"/>
    </row>
    <row r="14313" spans="2:16">
      <c r="B14313" s="93"/>
      <c r="C14313" s="93"/>
      <c r="D14313" s="93"/>
      <c r="F14313" s="93"/>
      <c r="H14313" s="93"/>
      <c r="J14313" s="93"/>
      <c r="L14313" s="93"/>
      <c r="N14313" s="93"/>
      <c r="P14313" s="93"/>
    </row>
    <row r="14314" spans="2:16">
      <c r="B14314" s="93"/>
      <c r="C14314" s="93"/>
      <c r="D14314" s="93"/>
      <c r="F14314" s="93"/>
      <c r="H14314" s="93"/>
      <c r="J14314" s="93"/>
      <c r="L14314" s="93"/>
      <c r="N14314" s="93"/>
      <c r="P14314" s="93"/>
    </row>
    <row r="14315" spans="2:16">
      <c r="B14315" s="93"/>
      <c r="C14315" s="93"/>
      <c r="D14315" s="93"/>
      <c r="F14315" s="93"/>
      <c r="H14315" s="93"/>
      <c r="J14315" s="93"/>
      <c r="L14315" s="93"/>
      <c r="N14315" s="93"/>
      <c r="P14315" s="93"/>
    </row>
    <row r="14316" spans="2:16">
      <c r="B14316" s="93"/>
      <c r="C14316" s="93"/>
      <c r="D14316" s="93"/>
      <c r="F14316" s="93"/>
      <c r="H14316" s="93"/>
      <c r="J14316" s="93"/>
      <c r="L14316" s="93"/>
      <c r="N14316" s="93"/>
      <c r="P14316" s="93"/>
    </row>
    <row r="14317" spans="2:16">
      <c r="B14317" s="93"/>
      <c r="C14317" s="93"/>
      <c r="D14317" s="93"/>
      <c r="F14317" s="93"/>
      <c r="H14317" s="93"/>
      <c r="J14317" s="93"/>
      <c r="L14317" s="93"/>
      <c r="N14317" s="93"/>
      <c r="P14317" s="93"/>
    </row>
    <row r="14318" spans="2:16">
      <c r="B14318" s="93"/>
      <c r="C14318" s="93"/>
      <c r="D14318" s="93"/>
      <c r="F14318" s="93"/>
      <c r="H14318" s="93"/>
      <c r="J14318" s="93"/>
      <c r="L14318" s="93"/>
      <c r="N14318" s="93"/>
      <c r="P14318" s="93"/>
    </row>
    <row r="14319" spans="2:16">
      <c r="B14319" s="93"/>
      <c r="C14319" s="93"/>
      <c r="D14319" s="93"/>
      <c r="F14319" s="93"/>
      <c r="H14319" s="93"/>
      <c r="J14319" s="93"/>
      <c r="L14319" s="93"/>
      <c r="N14319" s="93"/>
      <c r="P14319" s="93"/>
    </row>
    <row r="14320" spans="2:16">
      <c r="B14320" s="93"/>
      <c r="C14320" s="93"/>
      <c r="D14320" s="93"/>
      <c r="F14320" s="93"/>
      <c r="H14320" s="93"/>
      <c r="J14320" s="93"/>
      <c r="L14320" s="93"/>
      <c r="N14320" s="93"/>
      <c r="P14320" s="93"/>
    </row>
    <row r="14321" spans="2:16">
      <c r="B14321" s="93"/>
      <c r="C14321" s="93"/>
      <c r="D14321" s="93"/>
      <c r="F14321" s="93"/>
      <c r="H14321" s="93"/>
      <c r="J14321" s="93"/>
      <c r="L14321" s="93"/>
      <c r="N14321" s="93"/>
      <c r="P14321" s="93"/>
    </row>
    <row r="14322" spans="2:16">
      <c r="B14322" s="93"/>
      <c r="C14322" s="93"/>
      <c r="D14322" s="93"/>
      <c r="F14322" s="93"/>
      <c r="H14322" s="93"/>
      <c r="J14322" s="93"/>
      <c r="L14322" s="93"/>
      <c r="N14322" s="93"/>
      <c r="P14322" s="93"/>
    </row>
    <row r="14323" spans="2:16">
      <c r="B14323" s="93"/>
      <c r="C14323" s="93"/>
      <c r="D14323" s="93"/>
      <c r="F14323" s="93"/>
      <c r="H14323" s="93"/>
      <c r="J14323" s="93"/>
      <c r="L14323" s="93"/>
      <c r="N14323" s="93"/>
      <c r="P14323" s="93"/>
    </row>
    <row r="14324" spans="2:16">
      <c r="B14324" s="93"/>
      <c r="C14324" s="93"/>
      <c r="D14324" s="93"/>
      <c r="F14324" s="93"/>
      <c r="H14324" s="93"/>
      <c r="J14324" s="93"/>
      <c r="L14324" s="93"/>
      <c r="N14324" s="93"/>
      <c r="P14324" s="93"/>
    </row>
    <row r="14325" spans="2:16">
      <c r="B14325" s="93"/>
      <c r="C14325" s="93"/>
      <c r="D14325" s="93"/>
      <c r="F14325" s="93"/>
      <c r="H14325" s="93"/>
      <c r="J14325" s="93"/>
      <c r="L14325" s="93"/>
      <c r="N14325" s="93"/>
      <c r="P14325" s="93"/>
    </row>
    <row r="14326" spans="2:16">
      <c r="B14326" s="93"/>
      <c r="C14326" s="93"/>
      <c r="D14326" s="93"/>
      <c r="F14326" s="93"/>
      <c r="H14326" s="93"/>
      <c r="J14326" s="93"/>
      <c r="L14326" s="93"/>
      <c r="N14326" s="93"/>
      <c r="P14326" s="93"/>
    </row>
    <row r="14327" spans="2:16">
      <c r="B14327" s="93"/>
      <c r="C14327" s="93"/>
      <c r="D14327" s="93"/>
      <c r="F14327" s="93"/>
      <c r="H14327" s="93"/>
      <c r="J14327" s="93"/>
      <c r="L14327" s="93"/>
      <c r="N14327" s="93"/>
      <c r="P14327" s="93"/>
    </row>
    <row r="14328" spans="2:16">
      <c r="B14328" s="93"/>
      <c r="C14328" s="93"/>
      <c r="D14328" s="93"/>
      <c r="F14328" s="93"/>
      <c r="H14328" s="93"/>
      <c r="J14328" s="93"/>
      <c r="L14328" s="93"/>
      <c r="N14328" s="93"/>
      <c r="P14328" s="93"/>
    </row>
    <row r="14329" spans="2:16">
      <c r="B14329" s="93"/>
      <c r="C14329" s="93"/>
      <c r="D14329" s="93"/>
      <c r="F14329" s="93"/>
      <c r="H14329" s="93"/>
      <c r="J14329" s="93"/>
      <c r="L14329" s="93"/>
      <c r="N14329" s="93"/>
      <c r="P14329" s="93"/>
    </row>
    <row r="14330" spans="2:16">
      <c r="B14330" s="93"/>
      <c r="C14330" s="93"/>
      <c r="D14330" s="93"/>
      <c r="F14330" s="93"/>
      <c r="H14330" s="93"/>
      <c r="J14330" s="93"/>
      <c r="L14330" s="93"/>
      <c r="N14330" s="93"/>
      <c r="P14330" s="93"/>
    </row>
    <row r="14331" spans="2:16">
      <c r="B14331" s="93"/>
      <c r="C14331" s="93"/>
      <c r="D14331" s="93"/>
      <c r="F14331" s="93"/>
      <c r="H14331" s="93"/>
      <c r="J14331" s="93"/>
      <c r="L14331" s="93"/>
      <c r="N14331" s="93"/>
      <c r="P14331" s="93"/>
    </row>
    <row r="14332" spans="2:16">
      <c r="B14332" s="93"/>
      <c r="C14332" s="93"/>
      <c r="D14332" s="93"/>
      <c r="F14332" s="93"/>
      <c r="H14332" s="93"/>
      <c r="J14332" s="93"/>
      <c r="L14332" s="93"/>
      <c r="N14332" s="93"/>
      <c r="P14332" s="93"/>
    </row>
    <row r="14333" spans="2:16">
      <c r="B14333" s="93"/>
      <c r="C14333" s="93"/>
      <c r="D14333" s="93"/>
      <c r="F14333" s="93"/>
      <c r="H14333" s="93"/>
      <c r="J14333" s="93"/>
      <c r="L14333" s="93"/>
      <c r="N14333" s="93"/>
      <c r="P14333" s="93"/>
    </row>
    <row r="14334" spans="2:16">
      <c r="B14334" s="93"/>
      <c r="C14334" s="93"/>
      <c r="D14334" s="93"/>
      <c r="F14334" s="93"/>
      <c r="H14334" s="93"/>
      <c r="J14334" s="93"/>
      <c r="L14334" s="93"/>
      <c r="N14334" s="93"/>
      <c r="P14334" s="93"/>
    </row>
    <row r="14335" spans="2:16">
      <c r="B14335" s="93"/>
      <c r="C14335" s="93"/>
      <c r="D14335" s="93"/>
      <c r="F14335" s="93"/>
      <c r="H14335" s="93"/>
      <c r="J14335" s="93"/>
      <c r="L14335" s="93"/>
      <c r="N14335" s="93"/>
      <c r="P14335" s="93"/>
    </row>
    <row r="14336" spans="2:16">
      <c r="B14336" s="93"/>
      <c r="C14336" s="93"/>
      <c r="D14336" s="93"/>
      <c r="F14336" s="93"/>
      <c r="H14336" s="93"/>
      <c r="J14336" s="93"/>
      <c r="L14336" s="93"/>
      <c r="N14336" s="93"/>
      <c r="P14336" s="93"/>
    </row>
    <row r="14337" spans="2:16">
      <c r="B14337" s="93"/>
      <c r="C14337" s="93"/>
      <c r="D14337" s="93"/>
      <c r="F14337" s="93"/>
      <c r="H14337" s="93"/>
      <c r="J14337" s="93"/>
      <c r="L14337" s="93"/>
      <c r="N14337" s="93"/>
      <c r="P14337" s="93"/>
    </row>
    <row r="14338" spans="2:16">
      <c r="B14338" s="93"/>
      <c r="C14338" s="93"/>
      <c r="D14338" s="93"/>
      <c r="F14338" s="93"/>
      <c r="H14338" s="93"/>
      <c r="J14338" s="93"/>
      <c r="L14338" s="93"/>
      <c r="N14338" s="93"/>
      <c r="P14338" s="93"/>
    </row>
    <row r="14339" spans="2:16">
      <c r="B14339" s="93"/>
      <c r="C14339" s="93"/>
      <c r="D14339" s="93"/>
      <c r="F14339" s="93"/>
      <c r="H14339" s="93"/>
      <c r="J14339" s="93"/>
      <c r="L14339" s="93"/>
      <c r="N14339" s="93"/>
      <c r="P14339" s="93"/>
    </row>
    <row r="14340" spans="2:16">
      <c r="B14340" s="93"/>
      <c r="C14340" s="93"/>
      <c r="D14340" s="93"/>
      <c r="F14340" s="93"/>
      <c r="H14340" s="93"/>
      <c r="J14340" s="93"/>
      <c r="L14340" s="93"/>
      <c r="N14340" s="93"/>
      <c r="P14340" s="93"/>
    </row>
    <row r="14341" spans="2:16">
      <c r="B14341" s="93"/>
      <c r="C14341" s="93"/>
      <c r="D14341" s="93"/>
      <c r="F14341" s="93"/>
      <c r="H14341" s="93"/>
      <c r="J14341" s="93"/>
      <c r="L14341" s="93"/>
      <c r="N14341" s="93"/>
      <c r="P14341" s="93"/>
    </row>
    <row r="14342" spans="2:16">
      <c r="B14342" s="93"/>
      <c r="C14342" s="93"/>
      <c r="D14342" s="93"/>
      <c r="F14342" s="93"/>
      <c r="H14342" s="93"/>
      <c r="J14342" s="93"/>
      <c r="L14342" s="93"/>
      <c r="N14342" s="93"/>
      <c r="P14342" s="93"/>
    </row>
    <row r="14343" spans="2:16">
      <c r="B14343" s="93"/>
      <c r="C14343" s="93"/>
      <c r="D14343" s="93"/>
      <c r="F14343" s="93"/>
      <c r="H14343" s="93"/>
      <c r="J14343" s="93"/>
      <c r="L14343" s="93"/>
      <c r="N14343" s="93"/>
      <c r="P14343" s="93"/>
    </row>
    <row r="14344" spans="2:16">
      <c r="B14344" s="93"/>
      <c r="C14344" s="93"/>
      <c r="D14344" s="93"/>
      <c r="F14344" s="93"/>
      <c r="H14344" s="93"/>
      <c r="J14344" s="93"/>
      <c r="L14344" s="93"/>
      <c r="N14344" s="93"/>
      <c r="P14344" s="93"/>
    </row>
    <row r="14345" spans="2:16">
      <c r="B14345" s="93"/>
      <c r="C14345" s="93"/>
      <c r="D14345" s="93"/>
      <c r="F14345" s="93"/>
      <c r="H14345" s="93"/>
      <c r="J14345" s="93"/>
      <c r="L14345" s="93"/>
      <c r="N14345" s="93"/>
      <c r="P14345" s="93"/>
    </row>
    <row r="14346" spans="2:16">
      <c r="B14346" s="93"/>
      <c r="C14346" s="93"/>
      <c r="D14346" s="93"/>
      <c r="F14346" s="93"/>
      <c r="H14346" s="93"/>
      <c r="J14346" s="93"/>
      <c r="L14346" s="93"/>
      <c r="N14346" s="93"/>
      <c r="P14346" s="93"/>
    </row>
    <row r="14347" spans="2:16">
      <c r="B14347" s="93"/>
      <c r="C14347" s="93"/>
      <c r="D14347" s="93"/>
      <c r="F14347" s="93"/>
      <c r="H14347" s="93"/>
      <c r="J14347" s="93"/>
      <c r="L14347" s="93"/>
      <c r="N14347" s="93"/>
      <c r="P14347" s="93"/>
    </row>
    <row r="14348" spans="2:16">
      <c r="B14348" s="93"/>
      <c r="C14348" s="93"/>
      <c r="D14348" s="93"/>
      <c r="F14348" s="93"/>
      <c r="H14348" s="93"/>
      <c r="J14348" s="93"/>
      <c r="L14348" s="93"/>
      <c r="N14348" s="93"/>
      <c r="P14348" s="93"/>
    </row>
    <row r="14349" spans="2:16">
      <c r="B14349" s="93"/>
      <c r="C14349" s="93"/>
      <c r="D14349" s="93"/>
      <c r="F14349" s="93"/>
      <c r="H14349" s="93"/>
      <c r="J14349" s="93"/>
      <c r="L14349" s="93"/>
      <c r="N14349" s="93"/>
      <c r="P14349" s="93"/>
    </row>
    <row r="14350" spans="2:16">
      <c r="B14350" s="93"/>
      <c r="C14350" s="93"/>
      <c r="D14350" s="93"/>
      <c r="F14350" s="93"/>
      <c r="H14350" s="93"/>
      <c r="J14350" s="93"/>
      <c r="L14350" s="93"/>
      <c r="N14350" s="93"/>
      <c r="P14350" s="93"/>
    </row>
    <row r="14351" spans="2:16">
      <c r="B14351" s="93"/>
      <c r="C14351" s="93"/>
      <c r="D14351" s="93"/>
      <c r="F14351" s="93"/>
      <c r="H14351" s="93"/>
      <c r="J14351" s="93"/>
      <c r="L14351" s="93"/>
      <c r="N14351" s="93"/>
      <c r="P14351" s="93"/>
    </row>
    <row r="14352" spans="2:16">
      <c r="B14352" s="93"/>
      <c r="C14352" s="93"/>
      <c r="D14352" s="93"/>
      <c r="F14352" s="93"/>
      <c r="H14352" s="93"/>
      <c r="J14352" s="93"/>
      <c r="L14352" s="93"/>
      <c r="N14352" s="93"/>
      <c r="P14352" s="93"/>
    </row>
    <row r="14353" spans="2:16">
      <c r="B14353" s="93"/>
      <c r="C14353" s="93"/>
      <c r="D14353" s="93"/>
      <c r="F14353" s="93"/>
      <c r="H14353" s="93"/>
      <c r="J14353" s="93"/>
      <c r="L14353" s="93"/>
      <c r="N14353" s="93"/>
      <c r="P14353" s="93"/>
    </row>
    <row r="14354" spans="2:16">
      <c r="B14354" s="93"/>
      <c r="C14354" s="93"/>
      <c r="D14354" s="93"/>
      <c r="F14354" s="93"/>
      <c r="H14354" s="93"/>
      <c r="J14354" s="93"/>
      <c r="L14354" s="93"/>
      <c r="N14354" s="93"/>
      <c r="P14354" s="93"/>
    </row>
    <row r="14355" spans="2:16">
      <c r="B14355" s="93"/>
      <c r="C14355" s="93"/>
      <c r="D14355" s="93"/>
      <c r="F14355" s="93"/>
      <c r="H14355" s="93"/>
      <c r="J14355" s="93"/>
      <c r="L14355" s="93"/>
      <c r="N14355" s="93"/>
      <c r="P14355" s="93"/>
    </row>
    <row r="14356" spans="2:16">
      <c r="B14356" s="93"/>
      <c r="C14356" s="93"/>
      <c r="D14356" s="93"/>
      <c r="F14356" s="93"/>
      <c r="H14356" s="93"/>
      <c r="J14356" s="93"/>
      <c r="L14356" s="93"/>
      <c r="N14356" s="93"/>
      <c r="P14356" s="93"/>
    </row>
    <row r="14357" spans="2:16">
      <c r="B14357" s="93"/>
      <c r="C14357" s="93"/>
      <c r="D14357" s="93"/>
      <c r="F14357" s="93"/>
      <c r="H14357" s="93"/>
      <c r="J14357" s="93"/>
      <c r="L14357" s="93"/>
      <c r="N14357" s="93"/>
      <c r="P14357" s="93"/>
    </row>
    <row r="14358" spans="2:16">
      <c r="B14358" s="93"/>
      <c r="C14358" s="93"/>
      <c r="D14358" s="93"/>
      <c r="F14358" s="93"/>
      <c r="H14358" s="93"/>
      <c r="J14358" s="93"/>
      <c r="L14358" s="93"/>
      <c r="N14358" s="93"/>
      <c r="P14358" s="93"/>
    </row>
    <row r="14359" spans="2:16">
      <c r="B14359" s="93"/>
      <c r="C14359" s="93"/>
      <c r="D14359" s="93"/>
      <c r="F14359" s="93"/>
      <c r="H14359" s="93"/>
      <c r="J14359" s="93"/>
      <c r="L14359" s="93"/>
      <c r="N14359" s="93"/>
      <c r="P14359" s="93"/>
    </row>
    <row r="14360" spans="2:16">
      <c r="B14360" s="93"/>
      <c r="C14360" s="93"/>
      <c r="D14360" s="93"/>
      <c r="F14360" s="93"/>
      <c r="H14360" s="93"/>
      <c r="J14360" s="93"/>
      <c r="L14360" s="93"/>
      <c r="N14360" s="93"/>
      <c r="P14360" s="93"/>
    </row>
    <row r="14361" spans="2:16">
      <c r="B14361" s="93"/>
      <c r="C14361" s="93"/>
      <c r="D14361" s="93"/>
      <c r="F14361" s="93"/>
      <c r="H14361" s="93"/>
      <c r="J14361" s="93"/>
      <c r="L14361" s="93"/>
      <c r="N14361" s="93"/>
      <c r="P14361" s="93"/>
    </row>
    <row r="14362" spans="2:16">
      <c r="B14362" s="93"/>
      <c r="C14362" s="93"/>
      <c r="D14362" s="93"/>
      <c r="F14362" s="93"/>
      <c r="H14362" s="93"/>
      <c r="J14362" s="93"/>
      <c r="L14362" s="93"/>
      <c r="N14362" s="93"/>
      <c r="P14362" s="93"/>
    </row>
    <row r="14363" spans="2:16">
      <c r="B14363" s="93"/>
      <c r="C14363" s="93"/>
      <c r="D14363" s="93"/>
      <c r="F14363" s="93"/>
      <c r="H14363" s="93"/>
      <c r="J14363" s="93"/>
      <c r="L14363" s="93"/>
      <c r="N14363" s="93"/>
      <c r="P14363" s="93"/>
    </row>
    <row r="14364" spans="2:16">
      <c r="B14364" s="93"/>
      <c r="C14364" s="93"/>
      <c r="D14364" s="93"/>
      <c r="F14364" s="93"/>
      <c r="H14364" s="93"/>
      <c r="J14364" s="93"/>
      <c r="L14364" s="93"/>
      <c r="N14364" s="93"/>
      <c r="P14364" s="93"/>
    </row>
    <row r="14365" spans="2:16">
      <c r="B14365" s="93"/>
      <c r="C14365" s="93"/>
      <c r="D14365" s="93"/>
      <c r="F14365" s="93"/>
      <c r="H14365" s="93"/>
      <c r="J14365" s="93"/>
      <c r="L14365" s="93"/>
      <c r="N14365" s="93"/>
      <c r="P14365" s="93"/>
    </row>
    <row r="14366" spans="2:16">
      <c r="B14366" s="93"/>
      <c r="C14366" s="93"/>
      <c r="D14366" s="93"/>
      <c r="F14366" s="93"/>
      <c r="H14366" s="93"/>
      <c r="J14366" s="93"/>
      <c r="L14366" s="93"/>
      <c r="N14366" s="93"/>
      <c r="P14366" s="93"/>
    </row>
    <row r="14367" spans="2:16">
      <c r="B14367" s="93"/>
      <c r="C14367" s="93"/>
      <c r="D14367" s="93"/>
      <c r="F14367" s="93"/>
      <c r="H14367" s="93"/>
      <c r="J14367" s="93"/>
      <c r="L14367" s="93"/>
      <c r="N14367" s="93"/>
      <c r="P14367" s="93"/>
    </row>
    <row r="14368" spans="2:16">
      <c r="B14368" s="93"/>
      <c r="C14368" s="93"/>
      <c r="D14368" s="93"/>
      <c r="F14368" s="93"/>
      <c r="H14368" s="93"/>
      <c r="J14368" s="93"/>
      <c r="L14368" s="93"/>
      <c r="N14368" s="93"/>
      <c r="P14368" s="93"/>
    </row>
    <row r="14369" spans="2:16">
      <c r="B14369" s="93"/>
      <c r="C14369" s="93"/>
      <c r="D14369" s="93"/>
      <c r="F14369" s="93"/>
      <c r="H14369" s="93"/>
      <c r="J14369" s="93"/>
      <c r="L14369" s="93"/>
      <c r="N14369" s="93"/>
      <c r="P14369" s="93"/>
    </row>
    <row r="14370" spans="2:16">
      <c r="B14370" s="93"/>
      <c r="C14370" s="93"/>
      <c r="D14370" s="93"/>
      <c r="F14370" s="93"/>
      <c r="H14370" s="93"/>
      <c r="J14370" s="93"/>
      <c r="L14370" s="93"/>
      <c r="N14370" s="93"/>
      <c r="P14370" s="93"/>
    </row>
    <row r="14371" spans="2:16">
      <c r="B14371" s="93"/>
      <c r="C14371" s="93"/>
      <c r="D14371" s="93"/>
      <c r="F14371" s="93"/>
      <c r="H14371" s="93"/>
      <c r="J14371" s="93"/>
      <c r="L14371" s="93"/>
      <c r="N14371" s="93"/>
      <c r="P14371" s="93"/>
    </row>
    <row r="14372" spans="2:16">
      <c r="B14372" s="93"/>
      <c r="C14372" s="93"/>
      <c r="D14372" s="93"/>
      <c r="F14372" s="93"/>
      <c r="H14372" s="93"/>
      <c r="J14372" s="93"/>
      <c r="L14372" s="93"/>
      <c r="N14372" s="93"/>
      <c r="P14372" s="93"/>
    </row>
    <row r="14373" spans="2:16">
      <c r="B14373" s="93"/>
      <c r="C14373" s="93"/>
      <c r="D14373" s="93"/>
      <c r="F14373" s="93"/>
      <c r="H14373" s="93"/>
      <c r="J14373" s="93"/>
      <c r="L14373" s="93"/>
      <c r="N14373" s="93"/>
      <c r="P14373" s="93"/>
    </row>
    <row r="14374" spans="2:16">
      <c r="B14374" s="93"/>
      <c r="C14374" s="93"/>
      <c r="D14374" s="93"/>
      <c r="F14374" s="93"/>
      <c r="H14374" s="93"/>
      <c r="J14374" s="93"/>
      <c r="L14374" s="93"/>
      <c r="N14374" s="93"/>
      <c r="P14374" s="93"/>
    </row>
    <row r="14375" spans="2:16">
      <c r="B14375" s="93"/>
      <c r="C14375" s="93"/>
      <c r="D14375" s="93"/>
      <c r="F14375" s="93"/>
      <c r="H14375" s="93"/>
      <c r="J14375" s="93"/>
      <c r="L14375" s="93"/>
      <c r="N14375" s="93"/>
      <c r="P14375" s="93"/>
    </row>
    <row r="14376" spans="2:16">
      <c r="B14376" s="93"/>
      <c r="C14376" s="93"/>
      <c r="D14376" s="93"/>
      <c r="F14376" s="93"/>
      <c r="H14376" s="93"/>
      <c r="J14376" s="93"/>
      <c r="L14376" s="93"/>
      <c r="N14376" s="93"/>
      <c r="P14376" s="93"/>
    </row>
    <row r="14377" spans="2:16">
      <c r="B14377" s="93"/>
      <c r="C14377" s="93"/>
      <c r="D14377" s="93"/>
      <c r="F14377" s="93"/>
      <c r="H14377" s="93"/>
      <c r="J14377" s="93"/>
      <c r="L14377" s="93"/>
      <c r="N14377" s="93"/>
      <c r="P14377" s="93"/>
    </row>
    <row r="14378" spans="2:16">
      <c r="B14378" s="93"/>
      <c r="C14378" s="93"/>
      <c r="D14378" s="93"/>
      <c r="F14378" s="93"/>
      <c r="H14378" s="93"/>
      <c r="J14378" s="93"/>
      <c r="L14378" s="93"/>
      <c r="N14378" s="93"/>
      <c r="P14378" s="93"/>
    </row>
    <row r="14379" spans="2:16">
      <c r="B14379" s="93"/>
      <c r="C14379" s="93"/>
      <c r="D14379" s="93"/>
      <c r="F14379" s="93"/>
      <c r="H14379" s="93"/>
      <c r="J14379" s="93"/>
      <c r="L14379" s="93"/>
      <c r="N14379" s="93"/>
      <c r="P14379" s="93"/>
    </row>
    <row r="14380" spans="2:16">
      <c r="B14380" s="93"/>
      <c r="C14380" s="93"/>
      <c r="D14380" s="93"/>
      <c r="F14380" s="93"/>
      <c r="H14380" s="93"/>
      <c r="J14380" s="93"/>
      <c r="L14380" s="93"/>
      <c r="N14380" s="93"/>
      <c r="P14380" s="93"/>
    </row>
    <row r="14381" spans="2:16">
      <c r="B14381" s="93"/>
      <c r="C14381" s="93"/>
      <c r="D14381" s="93"/>
      <c r="F14381" s="93"/>
      <c r="H14381" s="93"/>
      <c r="J14381" s="93"/>
      <c r="L14381" s="93"/>
      <c r="N14381" s="93"/>
      <c r="P14381" s="93"/>
    </row>
    <row r="14382" spans="2:16">
      <c r="B14382" s="93"/>
      <c r="C14382" s="93"/>
      <c r="D14382" s="93"/>
      <c r="F14382" s="93"/>
      <c r="H14382" s="93"/>
      <c r="J14382" s="93"/>
      <c r="L14382" s="93"/>
      <c r="N14382" s="93"/>
      <c r="P14382" s="93"/>
    </row>
    <row r="14383" spans="2:16">
      <c r="B14383" s="93"/>
      <c r="C14383" s="93"/>
      <c r="D14383" s="93"/>
      <c r="F14383" s="93"/>
      <c r="H14383" s="93"/>
      <c r="J14383" s="93"/>
      <c r="L14383" s="93"/>
      <c r="N14383" s="93"/>
      <c r="P14383" s="93"/>
    </row>
    <row r="14384" spans="2:16">
      <c r="B14384" s="93"/>
      <c r="C14384" s="93"/>
      <c r="D14384" s="93"/>
      <c r="F14384" s="93"/>
      <c r="H14384" s="93"/>
      <c r="J14384" s="93"/>
      <c r="L14384" s="93"/>
      <c r="N14384" s="93"/>
      <c r="P14384" s="93"/>
    </row>
    <row r="14385" spans="2:16">
      <c r="B14385" s="93"/>
      <c r="C14385" s="93"/>
      <c r="D14385" s="93"/>
      <c r="F14385" s="93"/>
      <c r="H14385" s="93"/>
      <c r="J14385" s="93"/>
      <c r="L14385" s="93"/>
      <c r="N14385" s="93"/>
      <c r="P14385" s="93"/>
    </row>
    <row r="14386" spans="2:16">
      <c r="B14386" s="93"/>
      <c r="C14386" s="93"/>
      <c r="D14386" s="93"/>
      <c r="F14386" s="93"/>
      <c r="H14386" s="93"/>
      <c r="J14386" s="93"/>
      <c r="L14386" s="93"/>
      <c r="N14386" s="93"/>
      <c r="P14386" s="93"/>
    </row>
    <row r="14387" spans="2:16">
      <c r="B14387" s="93"/>
      <c r="C14387" s="93"/>
      <c r="D14387" s="93"/>
      <c r="F14387" s="93"/>
      <c r="H14387" s="93"/>
      <c r="J14387" s="93"/>
      <c r="L14387" s="93"/>
      <c r="N14387" s="93"/>
      <c r="P14387" s="93"/>
    </row>
    <row r="14388" spans="2:16">
      <c r="B14388" s="93"/>
      <c r="C14388" s="93"/>
      <c r="D14388" s="93"/>
      <c r="F14388" s="93"/>
      <c r="H14388" s="93"/>
      <c r="J14388" s="93"/>
      <c r="L14388" s="93"/>
      <c r="N14388" s="93"/>
      <c r="P14388" s="93"/>
    </row>
    <row r="14389" spans="2:16">
      <c r="B14389" s="93"/>
      <c r="C14389" s="93"/>
      <c r="D14389" s="93"/>
      <c r="F14389" s="93"/>
      <c r="H14389" s="93"/>
      <c r="J14389" s="93"/>
      <c r="L14389" s="93"/>
      <c r="N14389" s="93"/>
      <c r="P14389" s="93"/>
    </row>
    <row r="14390" spans="2:16">
      <c r="B14390" s="93"/>
      <c r="C14390" s="93"/>
      <c r="D14390" s="93"/>
      <c r="F14390" s="93"/>
      <c r="H14390" s="93"/>
      <c r="J14390" s="93"/>
      <c r="L14390" s="93"/>
      <c r="N14390" s="93"/>
      <c r="P14390" s="93"/>
    </row>
    <row r="14391" spans="2:16">
      <c r="B14391" s="93"/>
      <c r="C14391" s="93"/>
      <c r="D14391" s="93"/>
      <c r="F14391" s="93"/>
      <c r="H14391" s="93"/>
      <c r="J14391" s="93"/>
      <c r="L14391" s="93"/>
      <c r="N14391" s="93"/>
      <c r="P14391" s="93"/>
    </row>
    <row r="14392" spans="2:16">
      <c r="B14392" s="93"/>
      <c r="C14392" s="93"/>
      <c r="D14392" s="93"/>
      <c r="F14392" s="93"/>
      <c r="H14392" s="93"/>
      <c r="J14392" s="93"/>
      <c r="L14392" s="93"/>
      <c r="N14392" s="93"/>
      <c r="P14392" s="93"/>
    </row>
    <row r="14393" spans="2:16">
      <c r="B14393" s="93"/>
      <c r="C14393" s="93"/>
      <c r="D14393" s="93"/>
      <c r="F14393" s="93"/>
      <c r="H14393" s="93"/>
      <c r="J14393" s="93"/>
      <c r="L14393" s="93"/>
      <c r="N14393" s="93"/>
      <c r="P14393" s="93"/>
    </row>
    <row r="14394" spans="2:16">
      <c r="B14394" s="93"/>
      <c r="C14394" s="93"/>
      <c r="D14394" s="93"/>
      <c r="F14394" s="93"/>
      <c r="H14394" s="93"/>
      <c r="J14394" s="93"/>
      <c r="L14394" s="93"/>
      <c r="N14394" s="93"/>
      <c r="P14394" s="93"/>
    </row>
    <row r="14395" spans="2:16">
      <c r="B14395" s="93"/>
      <c r="C14395" s="93"/>
      <c r="D14395" s="93"/>
      <c r="F14395" s="93"/>
      <c r="H14395" s="93"/>
      <c r="J14395" s="93"/>
      <c r="L14395" s="93"/>
      <c r="N14395" s="93"/>
      <c r="P14395" s="93"/>
    </row>
    <row r="14396" spans="2:16">
      <c r="B14396" s="93"/>
      <c r="C14396" s="93"/>
      <c r="D14396" s="93"/>
      <c r="F14396" s="93"/>
      <c r="H14396" s="93"/>
      <c r="J14396" s="93"/>
      <c r="L14396" s="93"/>
      <c r="N14396" s="93"/>
      <c r="P14396" s="93"/>
    </row>
    <row r="14397" spans="2:16">
      <c r="B14397" s="93"/>
      <c r="C14397" s="93"/>
      <c r="D14397" s="93"/>
      <c r="F14397" s="93"/>
      <c r="H14397" s="93"/>
      <c r="J14397" s="93"/>
      <c r="L14397" s="93"/>
      <c r="N14397" s="93"/>
      <c r="P14397" s="93"/>
    </row>
    <row r="14398" spans="2:16">
      <c r="B14398" s="93"/>
      <c r="C14398" s="93"/>
      <c r="D14398" s="93"/>
      <c r="F14398" s="93"/>
      <c r="H14398" s="93"/>
      <c r="J14398" s="93"/>
      <c r="L14398" s="93"/>
      <c r="N14398" s="93"/>
      <c r="P14398" s="93"/>
    </row>
    <row r="14399" spans="2:16">
      <c r="B14399" s="93"/>
      <c r="C14399" s="93"/>
      <c r="D14399" s="93"/>
      <c r="F14399" s="93"/>
      <c r="H14399" s="93"/>
      <c r="J14399" s="93"/>
      <c r="L14399" s="93"/>
      <c r="N14399" s="93"/>
      <c r="P14399" s="93"/>
    </row>
    <row r="14400" spans="2:16">
      <c r="B14400" s="93"/>
      <c r="C14400" s="93"/>
      <c r="D14400" s="93"/>
      <c r="F14400" s="93"/>
      <c r="H14400" s="93"/>
      <c r="J14400" s="93"/>
      <c r="L14400" s="93"/>
      <c r="N14400" s="93"/>
      <c r="P14400" s="93"/>
    </row>
    <row r="14401" spans="2:16">
      <c r="B14401" s="93"/>
      <c r="C14401" s="93"/>
      <c r="D14401" s="93"/>
      <c r="F14401" s="93"/>
      <c r="H14401" s="93"/>
      <c r="J14401" s="93"/>
      <c r="L14401" s="93"/>
      <c r="N14401" s="93"/>
      <c r="P14401" s="93"/>
    </row>
    <row r="14402" spans="2:16">
      <c r="B14402" s="93"/>
      <c r="C14402" s="93"/>
      <c r="D14402" s="93"/>
      <c r="F14402" s="93"/>
      <c r="H14402" s="93"/>
      <c r="J14402" s="93"/>
      <c r="L14402" s="93"/>
      <c r="N14402" s="93"/>
      <c r="P14402" s="93"/>
    </row>
    <row r="14403" spans="2:16">
      <c r="B14403" s="93"/>
      <c r="C14403" s="93"/>
      <c r="D14403" s="93"/>
      <c r="F14403" s="93"/>
      <c r="H14403" s="93"/>
      <c r="J14403" s="93"/>
      <c r="L14403" s="93"/>
      <c r="N14403" s="93"/>
      <c r="P14403" s="93"/>
    </row>
    <row r="14404" spans="2:16">
      <c r="B14404" s="93"/>
      <c r="C14404" s="93"/>
      <c r="D14404" s="93"/>
      <c r="F14404" s="93"/>
      <c r="H14404" s="93"/>
      <c r="J14404" s="93"/>
      <c r="L14404" s="93"/>
      <c r="N14404" s="93"/>
      <c r="P14404" s="93"/>
    </row>
    <row r="14405" spans="2:16">
      <c r="B14405" s="93"/>
      <c r="C14405" s="93"/>
      <c r="D14405" s="93"/>
      <c r="F14405" s="93"/>
      <c r="H14405" s="93"/>
      <c r="J14405" s="93"/>
      <c r="L14405" s="93"/>
      <c r="N14405" s="93"/>
      <c r="P14405" s="93"/>
    </row>
    <row r="14406" spans="2:16">
      <c r="B14406" s="93"/>
      <c r="C14406" s="93"/>
      <c r="D14406" s="93"/>
      <c r="F14406" s="93"/>
      <c r="H14406" s="93"/>
      <c r="J14406" s="93"/>
      <c r="L14406" s="93"/>
      <c r="N14406" s="93"/>
      <c r="P14406" s="93"/>
    </row>
    <row r="14407" spans="2:16">
      <c r="B14407" s="93"/>
      <c r="C14407" s="93"/>
      <c r="D14407" s="93"/>
      <c r="F14407" s="93"/>
      <c r="H14407" s="93"/>
      <c r="J14407" s="93"/>
      <c r="L14407" s="93"/>
      <c r="N14407" s="93"/>
      <c r="P14407" s="93"/>
    </row>
    <row r="14408" spans="2:16">
      <c r="B14408" s="93"/>
      <c r="C14408" s="93"/>
      <c r="D14408" s="93"/>
      <c r="F14408" s="93"/>
      <c r="H14408" s="93"/>
      <c r="J14408" s="93"/>
      <c r="L14408" s="93"/>
      <c r="N14408" s="93"/>
      <c r="P14408" s="93"/>
    </row>
    <row r="14409" spans="2:16">
      <c r="B14409" s="93"/>
      <c r="C14409" s="93"/>
      <c r="D14409" s="93"/>
      <c r="F14409" s="93"/>
      <c r="H14409" s="93"/>
      <c r="J14409" s="93"/>
      <c r="L14409" s="93"/>
      <c r="N14409" s="93"/>
      <c r="P14409" s="93"/>
    </row>
    <row r="14410" spans="2:16">
      <c r="B14410" s="93"/>
      <c r="C14410" s="93"/>
      <c r="D14410" s="93"/>
      <c r="F14410" s="93"/>
      <c r="H14410" s="93"/>
      <c r="J14410" s="93"/>
      <c r="L14410" s="93"/>
      <c r="N14410" s="93"/>
      <c r="P14410" s="93"/>
    </row>
    <row r="14411" spans="2:16">
      <c r="B14411" s="93"/>
      <c r="C14411" s="93"/>
      <c r="D14411" s="93"/>
      <c r="F14411" s="93"/>
      <c r="H14411" s="93"/>
      <c r="J14411" s="93"/>
      <c r="L14411" s="93"/>
      <c r="N14411" s="93"/>
      <c r="P14411" s="93"/>
    </row>
    <row r="14412" spans="2:16">
      <c r="B14412" s="93"/>
      <c r="C14412" s="93"/>
      <c r="D14412" s="93"/>
      <c r="F14412" s="93"/>
      <c r="H14412" s="93"/>
      <c r="J14412" s="93"/>
      <c r="L14412" s="93"/>
      <c r="N14412" s="93"/>
      <c r="P14412" s="93"/>
    </row>
    <row r="14413" spans="2:16">
      <c r="B14413" s="93"/>
      <c r="C14413" s="93"/>
      <c r="D14413" s="93"/>
      <c r="F14413" s="93"/>
      <c r="H14413" s="93"/>
      <c r="J14413" s="93"/>
      <c r="L14413" s="93"/>
      <c r="N14413" s="93"/>
      <c r="P14413" s="93"/>
    </row>
    <row r="14414" spans="2:16">
      <c r="B14414" s="93"/>
      <c r="C14414" s="93"/>
      <c r="D14414" s="93"/>
      <c r="F14414" s="93"/>
      <c r="H14414" s="93"/>
      <c r="J14414" s="93"/>
      <c r="L14414" s="93"/>
      <c r="N14414" s="93"/>
      <c r="P14414" s="93"/>
    </row>
    <row r="14415" spans="2:16">
      <c r="B14415" s="93"/>
      <c r="C14415" s="93"/>
      <c r="D14415" s="93"/>
      <c r="F14415" s="93"/>
      <c r="H14415" s="93"/>
      <c r="J14415" s="93"/>
      <c r="L14415" s="93"/>
      <c r="N14415" s="93"/>
      <c r="P14415" s="93"/>
    </row>
    <row r="14416" spans="2:16">
      <c r="B14416" s="93"/>
      <c r="C14416" s="93"/>
      <c r="D14416" s="93"/>
      <c r="F14416" s="93"/>
      <c r="H14416" s="93"/>
      <c r="J14416" s="93"/>
      <c r="L14416" s="93"/>
      <c r="N14416" s="93"/>
      <c r="P14416" s="93"/>
    </row>
    <row r="14417" spans="2:16">
      <c r="B14417" s="93"/>
      <c r="C14417" s="93"/>
      <c r="D14417" s="93"/>
      <c r="F14417" s="93"/>
      <c r="H14417" s="93"/>
      <c r="J14417" s="93"/>
      <c r="L14417" s="93"/>
      <c r="N14417" s="93"/>
      <c r="P14417" s="93"/>
    </row>
    <row r="14418" spans="2:16">
      <c r="B14418" s="93"/>
      <c r="C14418" s="93"/>
      <c r="D14418" s="93"/>
      <c r="F14418" s="93"/>
      <c r="H14418" s="93"/>
      <c r="J14418" s="93"/>
      <c r="L14418" s="93"/>
      <c r="N14418" s="93"/>
      <c r="P14418" s="93"/>
    </row>
    <row r="14419" spans="2:16">
      <c r="B14419" s="93"/>
      <c r="C14419" s="93"/>
      <c r="D14419" s="93"/>
      <c r="F14419" s="93"/>
      <c r="H14419" s="93"/>
      <c r="J14419" s="93"/>
      <c r="L14419" s="93"/>
      <c r="N14419" s="93"/>
      <c r="P14419" s="93"/>
    </row>
    <row r="14420" spans="2:16">
      <c r="B14420" s="93"/>
      <c r="C14420" s="93"/>
      <c r="D14420" s="93"/>
      <c r="F14420" s="93"/>
      <c r="H14420" s="93"/>
      <c r="J14420" s="93"/>
      <c r="L14420" s="93"/>
      <c r="N14420" s="93"/>
      <c r="P14420" s="93"/>
    </row>
    <row r="14421" spans="2:16">
      <c r="B14421" s="93"/>
      <c r="C14421" s="93"/>
      <c r="D14421" s="93"/>
      <c r="F14421" s="93"/>
      <c r="H14421" s="93"/>
      <c r="J14421" s="93"/>
      <c r="L14421" s="93"/>
      <c r="N14421" s="93"/>
      <c r="P14421" s="93"/>
    </row>
    <row r="14422" spans="2:16">
      <c r="B14422" s="93"/>
      <c r="C14422" s="93"/>
      <c r="D14422" s="93"/>
      <c r="F14422" s="93"/>
      <c r="H14422" s="93"/>
      <c r="J14422" s="93"/>
      <c r="L14422" s="93"/>
      <c r="N14422" s="93"/>
      <c r="P14422" s="93"/>
    </row>
    <row r="14423" spans="2:16">
      <c r="B14423" s="93"/>
      <c r="C14423" s="93"/>
      <c r="D14423" s="93"/>
      <c r="F14423" s="93"/>
      <c r="H14423" s="93"/>
      <c r="J14423" s="93"/>
      <c r="L14423" s="93"/>
      <c r="N14423" s="93"/>
      <c r="P14423" s="93"/>
    </row>
    <row r="14424" spans="2:16">
      <c r="B14424" s="93"/>
      <c r="C14424" s="93"/>
      <c r="D14424" s="93"/>
      <c r="F14424" s="93"/>
      <c r="H14424" s="93"/>
      <c r="J14424" s="93"/>
      <c r="L14424" s="93"/>
      <c r="N14424" s="93"/>
      <c r="P14424" s="93"/>
    </row>
    <row r="14425" spans="2:16">
      <c r="B14425" s="93"/>
      <c r="C14425" s="93"/>
      <c r="D14425" s="93"/>
      <c r="F14425" s="93"/>
      <c r="H14425" s="93"/>
      <c r="J14425" s="93"/>
      <c r="L14425" s="93"/>
      <c r="N14425" s="93"/>
      <c r="P14425" s="93"/>
    </row>
    <row r="14426" spans="2:16">
      <c r="B14426" s="93"/>
      <c r="C14426" s="93"/>
      <c r="D14426" s="93"/>
      <c r="F14426" s="93"/>
      <c r="H14426" s="93"/>
      <c r="J14426" s="93"/>
      <c r="L14426" s="93"/>
      <c r="N14426" s="93"/>
      <c r="P14426" s="93"/>
    </row>
    <row r="14427" spans="2:16">
      <c r="B14427" s="93"/>
      <c r="C14427" s="93"/>
      <c r="D14427" s="93"/>
      <c r="F14427" s="93"/>
      <c r="H14427" s="93"/>
      <c r="J14427" s="93"/>
      <c r="L14427" s="93"/>
      <c r="N14427" s="93"/>
      <c r="P14427" s="93"/>
    </row>
    <row r="14428" spans="2:16">
      <c r="B14428" s="93"/>
      <c r="C14428" s="93"/>
      <c r="D14428" s="93"/>
      <c r="F14428" s="93"/>
      <c r="H14428" s="93"/>
      <c r="J14428" s="93"/>
      <c r="L14428" s="93"/>
      <c r="N14428" s="93"/>
      <c r="P14428" s="93"/>
    </row>
    <row r="14429" spans="2:16">
      <c r="B14429" s="93"/>
      <c r="C14429" s="93"/>
      <c r="D14429" s="93"/>
      <c r="F14429" s="93"/>
      <c r="H14429" s="93"/>
      <c r="J14429" s="93"/>
      <c r="L14429" s="93"/>
      <c r="N14429" s="93"/>
      <c r="P14429" s="93"/>
    </row>
    <row r="14430" spans="2:16">
      <c r="B14430" s="93"/>
      <c r="C14430" s="93"/>
      <c r="D14430" s="93"/>
      <c r="F14430" s="93"/>
      <c r="H14430" s="93"/>
      <c r="J14430" s="93"/>
      <c r="L14430" s="93"/>
      <c r="N14430" s="93"/>
      <c r="P14430" s="93"/>
    </row>
    <row r="14431" spans="2:16">
      <c r="B14431" s="93"/>
      <c r="C14431" s="93"/>
      <c r="D14431" s="93"/>
      <c r="F14431" s="93"/>
      <c r="H14431" s="93"/>
      <c r="J14431" s="93"/>
      <c r="L14431" s="93"/>
      <c r="N14431" s="93"/>
      <c r="P14431" s="93"/>
    </row>
    <row r="14432" spans="2:16">
      <c r="B14432" s="93"/>
      <c r="C14432" s="93"/>
      <c r="D14432" s="93"/>
      <c r="F14432" s="93"/>
      <c r="H14432" s="93"/>
      <c r="J14432" s="93"/>
      <c r="L14432" s="93"/>
      <c r="N14432" s="93"/>
      <c r="P14432" s="93"/>
    </row>
    <row r="14433" spans="2:16">
      <c r="B14433" s="93"/>
      <c r="C14433" s="93"/>
      <c r="D14433" s="93"/>
      <c r="F14433" s="93"/>
      <c r="H14433" s="93"/>
      <c r="J14433" s="93"/>
      <c r="L14433" s="93"/>
      <c r="N14433" s="93"/>
      <c r="P14433" s="93"/>
    </row>
    <row r="14434" spans="2:16">
      <c r="B14434" s="93"/>
      <c r="C14434" s="93"/>
      <c r="D14434" s="93"/>
      <c r="F14434" s="93"/>
      <c r="H14434" s="93"/>
      <c r="J14434" s="93"/>
      <c r="L14434" s="93"/>
      <c r="N14434" s="93"/>
      <c r="P14434" s="93"/>
    </row>
    <row r="14435" spans="2:16">
      <c r="B14435" s="93"/>
      <c r="C14435" s="93"/>
      <c r="D14435" s="93"/>
      <c r="F14435" s="93"/>
      <c r="H14435" s="93"/>
      <c r="J14435" s="93"/>
      <c r="L14435" s="93"/>
      <c r="N14435" s="93"/>
      <c r="P14435" s="93"/>
    </row>
    <row r="14436" spans="2:16">
      <c r="B14436" s="93"/>
      <c r="C14436" s="93"/>
      <c r="D14436" s="93"/>
      <c r="F14436" s="93"/>
      <c r="H14436" s="93"/>
      <c r="J14436" s="93"/>
      <c r="L14436" s="93"/>
      <c r="N14436" s="93"/>
      <c r="P14436" s="93"/>
    </row>
    <row r="14437" spans="2:16">
      <c r="B14437" s="93"/>
      <c r="C14437" s="93"/>
      <c r="D14437" s="93"/>
      <c r="F14437" s="93"/>
      <c r="H14437" s="93"/>
      <c r="J14437" s="93"/>
      <c r="L14437" s="93"/>
      <c r="N14437" s="93"/>
      <c r="P14437" s="93"/>
    </row>
    <row r="14438" spans="2:16">
      <c r="B14438" s="93"/>
      <c r="C14438" s="93"/>
      <c r="D14438" s="93"/>
      <c r="F14438" s="93"/>
      <c r="H14438" s="93"/>
      <c r="J14438" s="93"/>
      <c r="L14438" s="93"/>
      <c r="N14438" s="93"/>
      <c r="P14438" s="93"/>
    </row>
    <row r="14439" spans="2:16">
      <c r="B14439" s="93"/>
      <c r="C14439" s="93"/>
      <c r="D14439" s="93"/>
      <c r="F14439" s="93"/>
      <c r="H14439" s="93"/>
      <c r="J14439" s="93"/>
      <c r="L14439" s="93"/>
      <c r="N14439" s="93"/>
      <c r="P14439" s="93"/>
    </row>
    <row r="14440" spans="2:16">
      <c r="B14440" s="93"/>
      <c r="C14440" s="93"/>
      <c r="D14440" s="93"/>
      <c r="F14440" s="93"/>
      <c r="H14440" s="93"/>
      <c r="J14440" s="93"/>
      <c r="L14440" s="93"/>
      <c r="N14440" s="93"/>
      <c r="P14440" s="93"/>
    </row>
    <row r="14441" spans="2:16">
      <c r="B14441" s="93"/>
      <c r="C14441" s="93"/>
      <c r="D14441" s="93"/>
      <c r="F14441" s="93"/>
      <c r="H14441" s="93"/>
      <c r="J14441" s="93"/>
      <c r="L14441" s="93"/>
      <c r="N14441" s="93"/>
      <c r="P14441" s="93"/>
    </row>
    <row r="14442" spans="2:16">
      <c r="B14442" s="93"/>
      <c r="C14442" s="93"/>
      <c r="D14442" s="93"/>
      <c r="F14442" s="93"/>
      <c r="H14442" s="93"/>
      <c r="J14442" s="93"/>
      <c r="L14442" s="93"/>
      <c r="N14442" s="93"/>
      <c r="P14442" s="93"/>
    </row>
    <row r="14443" spans="2:16">
      <c r="B14443" s="93"/>
      <c r="C14443" s="93"/>
      <c r="D14443" s="93"/>
      <c r="F14443" s="93"/>
      <c r="H14443" s="93"/>
      <c r="J14443" s="93"/>
      <c r="L14443" s="93"/>
      <c r="N14443" s="93"/>
      <c r="P14443" s="93"/>
    </row>
    <row r="14444" spans="2:16">
      <c r="B14444" s="93"/>
      <c r="C14444" s="93"/>
      <c r="D14444" s="93"/>
      <c r="F14444" s="93"/>
      <c r="H14444" s="93"/>
      <c r="J14444" s="93"/>
      <c r="L14444" s="93"/>
      <c r="N14444" s="93"/>
      <c r="P14444" s="93"/>
    </row>
    <row r="14445" spans="2:16">
      <c r="B14445" s="93"/>
      <c r="C14445" s="93"/>
      <c r="D14445" s="93"/>
      <c r="F14445" s="93"/>
      <c r="H14445" s="93"/>
      <c r="J14445" s="93"/>
      <c r="L14445" s="93"/>
      <c r="N14445" s="93"/>
      <c r="P14445" s="93"/>
    </row>
    <row r="14446" spans="2:16">
      <c r="B14446" s="93"/>
      <c r="C14446" s="93"/>
      <c r="D14446" s="93"/>
      <c r="F14446" s="93"/>
      <c r="H14446" s="93"/>
      <c r="J14446" s="93"/>
      <c r="L14446" s="93"/>
      <c r="N14446" s="93"/>
      <c r="P14446" s="93"/>
    </row>
    <row r="14447" spans="2:16">
      <c r="B14447" s="93"/>
      <c r="C14447" s="93"/>
      <c r="D14447" s="93"/>
      <c r="F14447" s="93"/>
      <c r="H14447" s="93"/>
      <c r="J14447" s="93"/>
      <c r="L14447" s="93"/>
      <c r="N14447" s="93"/>
      <c r="P14447" s="93"/>
    </row>
    <row r="14448" spans="2:16">
      <c r="B14448" s="93"/>
      <c r="C14448" s="93"/>
      <c r="D14448" s="93"/>
      <c r="F14448" s="93"/>
      <c r="H14448" s="93"/>
      <c r="J14448" s="93"/>
      <c r="L14448" s="93"/>
      <c r="N14448" s="93"/>
      <c r="P14448" s="93"/>
    </row>
    <row r="14449" spans="2:16">
      <c r="B14449" s="93"/>
      <c r="C14449" s="93"/>
      <c r="D14449" s="93"/>
      <c r="F14449" s="93"/>
      <c r="H14449" s="93"/>
      <c r="J14449" s="93"/>
      <c r="L14449" s="93"/>
      <c r="N14449" s="93"/>
      <c r="P14449" s="93"/>
    </row>
    <row r="14450" spans="2:16">
      <c r="B14450" s="93"/>
      <c r="C14450" s="93"/>
      <c r="D14450" s="93"/>
      <c r="F14450" s="93"/>
      <c r="H14450" s="93"/>
      <c r="J14450" s="93"/>
      <c r="L14450" s="93"/>
      <c r="N14450" s="93"/>
      <c r="P14450" s="93"/>
    </row>
    <row r="14451" spans="2:16">
      <c r="B14451" s="93"/>
      <c r="C14451" s="93"/>
      <c r="D14451" s="93"/>
      <c r="F14451" s="93"/>
      <c r="H14451" s="93"/>
      <c r="J14451" s="93"/>
      <c r="L14451" s="93"/>
      <c r="N14451" s="93"/>
      <c r="P14451" s="93"/>
    </row>
    <row r="14452" spans="2:16">
      <c r="B14452" s="93"/>
      <c r="C14452" s="93"/>
      <c r="D14452" s="93"/>
      <c r="F14452" s="93"/>
      <c r="H14452" s="93"/>
      <c r="J14452" s="93"/>
      <c r="L14452" s="93"/>
      <c r="N14452" s="93"/>
      <c r="P14452" s="93"/>
    </row>
    <row r="14453" spans="2:16">
      <c r="B14453" s="93"/>
      <c r="C14453" s="93"/>
      <c r="D14453" s="93"/>
      <c r="F14453" s="93"/>
      <c r="H14453" s="93"/>
      <c r="J14453" s="93"/>
      <c r="L14453" s="93"/>
      <c r="N14453" s="93"/>
      <c r="P14453" s="93"/>
    </row>
    <row r="14454" spans="2:16">
      <c r="B14454" s="93"/>
      <c r="C14454" s="93"/>
      <c r="D14454" s="93"/>
      <c r="F14454" s="93"/>
      <c r="H14454" s="93"/>
      <c r="J14454" s="93"/>
      <c r="L14454" s="93"/>
      <c r="N14454" s="93"/>
      <c r="P14454" s="93"/>
    </row>
    <row r="14455" spans="2:16">
      <c r="B14455" s="93"/>
      <c r="C14455" s="93"/>
      <c r="D14455" s="93"/>
      <c r="F14455" s="93"/>
      <c r="H14455" s="93"/>
      <c r="J14455" s="93"/>
      <c r="L14455" s="93"/>
      <c r="N14455" s="93"/>
      <c r="P14455" s="93"/>
    </row>
    <row r="14456" spans="2:16">
      <c r="B14456" s="93"/>
      <c r="C14456" s="93"/>
      <c r="D14456" s="93"/>
      <c r="F14456" s="93"/>
      <c r="H14456" s="93"/>
      <c r="J14456" s="93"/>
      <c r="L14456" s="93"/>
      <c r="N14456" s="93"/>
      <c r="P14456" s="93"/>
    </row>
    <row r="14457" spans="2:16">
      <c r="B14457" s="93"/>
      <c r="C14457" s="93"/>
      <c r="D14457" s="93"/>
      <c r="F14457" s="93"/>
      <c r="H14457" s="93"/>
      <c r="J14457" s="93"/>
      <c r="L14457" s="93"/>
      <c r="N14457" s="93"/>
      <c r="P14457" s="93"/>
    </row>
    <row r="14458" spans="2:16">
      <c r="B14458" s="93"/>
      <c r="C14458" s="93"/>
      <c r="D14458" s="93"/>
      <c r="F14458" s="93"/>
      <c r="H14458" s="93"/>
      <c r="J14458" s="93"/>
      <c r="L14458" s="93"/>
      <c r="N14458" s="93"/>
      <c r="P14458" s="93"/>
    </row>
    <row r="14459" spans="2:16">
      <c r="B14459" s="93"/>
      <c r="C14459" s="93"/>
      <c r="D14459" s="93"/>
      <c r="F14459" s="93"/>
      <c r="H14459" s="93"/>
      <c r="J14459" s="93"/>
      <c r="L14459" s="93"/>
      <c r="N14459" s="93"/>
      <c r="P14459" s="93"/>
    </row>
    <row r="14460" spans="2:16">
      <c r="B14460" s="93"/>
      <c r="C14460" s="93"/>
      <c r="D14460" s="93"/>
      <c r="F14460" s="93"/>
      <c r="H14460" s="93"/>
      <c r="J14460" s="93"/>
      <c r="L14460" s="93"/>
      <c r="N14460" s="93"/>
      <c r="P14460" s="93"/>
    </row>
    <row r="14461" spans="2:16">
      <c r="B14461" s="93"/>
      <c r="C14461" s="93"/>
      <c r="D14461" s="93"/>
      <c r="F14461" s="93"/>
      <c r="H14461" s="93"/>
      <c r="J14461" s="93"/>
      <c r="L14461" s="93"/>
      <c r="N14461" s="93"/>
      <c r="P14461" s="93"/>
    </row>
    <row r="14462" spans="2:16">
      <c r="B14462" s="93"/>
      <c r="C14462" s="93"/>
      <c r="D14462" s="93"/>
      <c r="F14462" s="93"/>
      <c r="H14462" s="93"/>
      <c r="J14462" s="93"/>
      <c r="L14462" s="93"/>
      <c r="N14462" s="93"/>
      <c r="P14462" s="93"/>
    </row>
    <row r="14463" spans="2:16">
      <c r="B14463" s="93"/>
      <c r="C14463" s="93"/>
      <c r="D14463" s="93"/>
      <c r="F14463" s="93"/>
      <c r="H14463" s="93"/>
      <c r="J14463" s="93"/>
      <c r="L14463" s="93"/>
      <c r="N14463" s="93"/>
      <c r="P14463" s="93"/>
    </row>
    <row r="14464" spans="2:16">
      <c r="B14464" s="93"/>
      <c r="C14464" s="93"/>
      <c r="D14464" s="93"/>
      <c r="F14464" s="93"/>
      <c r="H14464" s="93"/>
      <c r="J14464" s="93"/>
      <c r="L14464" s="93"/>
      <c r="N14464" s="93"/>
      <c r="P14464" s="93"/>
    </row>
    <row r="14465" spans="2:16">
      <c r="B14465" s="93"/>
      <c r="C14465" s="93"/>
      <c r="D14465" s="93"/>
      <c r="F14465" s="93"/>
      <c r="H14465" s="93"/>
      <c r="J14465" s="93"/>
      <c r="L14465" s="93"/>
      <c r="N14465" s="93"/>
      <c r="P14465" s="93"/>
    </row>
    <row r="14466" spans="2:16">
      <c r="B14466" s="93"/>
      <c r="C14466" s="93"/>
      <c r="D14466" s="93"/>
      <c r="F14466" s="93"/>
      <c r="H14466" s="93"/>
      <c r="J14466" s="93"/>
      <c r="L14466" s="93"/>
      <c r="N14466" s="93"/>
      <c r="P14466" s="93"/>
    </row>
    <row r="14467" spans="2:16">
      <c r="B14467" s="93"/>
      <c r="C14467" s="93"/>
      <c r="D14467" s="93"/>
      <c r="F14467" s="93"/>
      <c r="H14467" s="93"/>
      <c r="J14467" s="93"/>
      <c r="L14467" s="93"/>
      <c r="N14467" s="93"/>
      <c r="P14467" s="93"/>
    </row>
    <row r="14468" spans="2:16">
      <c r="B14468" s="93"/>
      <c r="C14468" s="93"/>
      <c r="D14468" s="93"/>
      <c r="F14468" s="93"/>
      <c r="H14468" s="93"/>
      <c r="J14468" s="93"/>
      <c r="L14468" s="93"/>
      <c r="N14468" s="93"/>
      <c r="P14468" s="93"/>
    </row>
    <row r="14469" spans="2:16">
      <c r="B14469" s="93"/>
      <c r="C14469" s="93"/>
      <c r="D14469" s="93"/>
      <c r="F14469" s="93"/>
      <c r="H14469" s="93"/>
      <c r="J14469" s="93"/>
      <c r="L14469" s="93"/>
      <c r="N14469" s="93"/>
      <c r="P14469" s="93"/>
    </row>
    <row r="14470" spans="2:16">
      <c r="B14470" s="93"/>
      <c r="C14470" s="93"/>
      <c r="D14470" s="93"/>
      <c r="F14470" s="93"/>
      <c r="H14470" s="93"/>
      <c r="J14470" s="93"/>
      <c r="L14470" s="93"/>
      <c r="N14470" s="93"/>
      <c r="P14470" s="93"/>
    </row>
    <row r="14471" spans="2:16">
      <c r="B14471" s="93"/>
      <c r="C14471" s="93"/>
      <c r="D14471" s="93"/>
      <c r="F14471" s="93"/>
      <c r="H14471" s="93"/>
      <c r="J14471" s="93"/>
      <c r="L14471" s="93"/>
      <c r="N14471" s="93"/>
      <c r="P14471" s="93"/>
    </row>
    <row r="14472" spans="2:16">
      <c r="B14472" s="93"/>
      <c r="C14472" s="93"/>
      <c r="D14472" s="93"/>
      <c r="F14472" s="93"/>
      <c r="H14472" s="93"/>
      <c r="J14472" s="93"/>
      <c r="L14472" s="93"/>
      <c r="N14472" s="93"/>
      <c r="P14472" s="93"/>
    </row>
    <row r="14473" spans="2:16">
      <c r="B14473" s="93"/>
      <c r="C14473" s="93"/>
      <c r="D14473" s="93"/>
      <c r="F14473" s="93"/>
      <c r="H14473" s="93"/>
      <c r="J14473" s="93"/>
      <c r="L14473" s="93"/>
      <c r="N14473" s="93"/>
      <c r="P14473" s="93"/>
    </row>
    <row r="14474" spans="2:16">
      <c r="B14474" s="93"/>
      <c r="C14474" s="93"/>
      <c r="D14474" s="93"/>
      <c r="F14474" s="93"/>
      <c r="H14474" s="93"/>
      <c r="J14474" s="93"/>
      <c r="L14474" s="93"/>
      <c r="N14474" s="93"/>
      <c r="P14474" s="93"/>
    </row>
    <row r="14475" spans="2:16">
      <c r="B14475" s="93"/>
      <c r="C14475" s="93"/>
      <c r="D14475" s="93"/>
      <c r="F14475" s="93"/>
      <c r="H14475" s="93"/>
      <c r="J14475" s="93"/>
      <c r="L14475" s="93"/>
      <c r="N14475" s="93"/>
      <c r="P14475" s="93"/>
    </row>
    <row r="14476" spans="2:16">
      <c r="B14476" s="93"/>
      <c r="C14476" s="93"/>
      <c r="D14476" s="93"/>
      <c r="F14476" s="93"/>
      <c r="H14476" s="93"/>
      <c r="J14476" s="93"/>
      <c r="L14476" s="93"/>
      <c r="N14476" s="93"/>
      <c r="P14476" s="93"/>
    </row>
    <row r="14477" spans="2:16">
      <c r="B14477" s="93"/>
      <c r="C14477" s="93"/>
      <c r="D14477" s="93"/>
      <c r="F14477" s="93"/>
      <c r="H14477" s="93"/>
      <c r="J14477" s="93"/>
      <c r="L14477" s="93"/>
      <c r="N14477" s="93"/>
      <c r="P14477" s="93"/>
    </row>
    <row r="14478" spans="2:16">
      <c r="B14478" s="93"/>
      <c r="C14478" s="93"/>
      <c r="D14478" s="93"/>
      <c r="F14478" s="93"/>
      <c r="H14478" s="93"/>
      <c r="J14478" s="93"/>
      <c r="L14478" s="93"/>
      <c r="N14478" s="93"/>
      <c r="P14478" s="93"/>
    </row>
    <row r="14479" spans="2:16">
      <c r="B14479" s="93"/>
      <c r="C14479" s="93"/>
      <c r="D14479" s="93"/>
      <c r="F14479" s="93"/>
      <c r="H14479" s="93"/>
      <c r="J14479" s="93"/>
      <c r="L14479" s="93"/>
      <c r="N14479" s="93"/>
      <c r="P14479" s="93"/>
    </row>
    <row r="14480" spans="2:16">
      <c r="B14480" s="93"/>
      <c r="C14480" s="93"/>
      <c r="D14480" s="93"/>
      <c r="F14480" s="93"/>
      <c r="H14480" s="93"/>
      <c r="J14480" s="93"/>
      <c r="L14480" s="93"/>
      <c r="N14480" s="93"/>
      <c r="P14480" s="93"/>
    </row>
    <row r="14481" spans="2:16">
      <c r="B14481" s="93"/>
      <c r="C14481" s="93"/>
      <c r="D14481" s="93"/>
      <c r="F14481" s="93"/>
      <c r="H14481" s="93"/>
      <c r="J14481" s="93"/>
      <c r="L14481" s="93"/>
      <c r="N14481" s="93"/>
      <c r="P14481" s="93"/>
    </row>
    <row r="14482" spans="2:16">
      <c r="B14482" s="93"/>
      <c r="C14482" s="93"/>
      <c r="D14482" s="93"/>
      <c r="F14482" s="93"/>
      <c r="H14482" s="93"/>
      <c r="J14482" s="93"/>
      <c r="L14482" s="93"/>
      <c r="N14482" s="93"/>
      <c r="P14482" s="93"/>
    </row>
    <row r="14483" spans="2:16">
      <c r="B14483" s="93"/>
      <c r="C14483" s="93"/>
      <c r="D14483" s="93"/>
      <c r="F14483" s="93"/>
      <c r="H14483" s="93"/>
      <c r="J14483" s="93"/>
      <c r="L14483" s="93"/>
      <c r="N14483" s="93"/>
      <c r="P14483" s="93"/>
    </row>
    <row r="14484" spans="2:16">
      <c r="B14484" s="93"/>
      <c r="C14484" s="93"/>
      <c r="D14484" s="93"/>
      <c r="F14484" s="93"/>
      <c r="H14484" s="93"/>
      <c r="J14484" s="93"/>
      <c r="L14484" s="93"/>
      <c r="N14484" s="93"/>
      <c r="P14484" s="93"/>
    </row>
    <row r="14485" spans="2:16">
      <c r="B14485" s="93"/>
      <c r="C14485" s="93"/>
      <c r="D14485" s="93"/>
      <c r="F14485" s="93"/>
      <c r="H14485" s="93"/>
      <c r="J14485" s="93"/>
      <c r="L14485" s="93"/>
      <c r="N14485" s="93"/>
      <c r="P14485" s="93"/>
    </row>
    <row r="14486" spans="2:16">
      <c r="B14486" s="93"/>
      <c r="C14486" s="93"/>
      <c r="D14486" s="93"/>
      <c r="F14486" s="93"/>
      <c r="H14486" s="93"/>
      <c r="J14486" s="93"/>
      <c r="L14486" s="93"/>
      <c r="N14486" s="93"/>
      <c r="P14486" s="93"/>
    </row>
    <row r="14487" spans="2:16">
      <c r="B14487" s="93"/>
      <c r="C14487" s="93"/>
      <c r="D14487" s="93"/>
      <c r="F14487" s="93"/>
      <c r="H14487" s="93"/>
      <c r="J14487" s="93"/>
      <c r="L14487" s="93"/>
      <c r="N14487" s="93"/>
      <c r="P14487" s="93"/>
    </row>
    <row r="14488" spans="2:16">
      <c r="B14488" s="93"/>
      <c r="C14488" s="93"/>
      <c r="D14488" s="93"/>
      <c r="F14488" s="93"/>
      <c r="H14488" s="93"/>
      <c r="J14488" s="93"/>
      <c r="L14488" s="93"/>
      <c r="N14488" s="93"/>
      <c r="P14488" s="93"/>
    </row>
    <row r="14489" spans="2:16">
      <c r="B14489" s="93"/>
      <c r="C14489" s="93"/>
      <c r="D14489" s="93"/>
      <c r="F14489" s="93"/>
      <c r="H14489" s="93"/>
      <c r="J14489" s="93"/>
      <c r="L14489" s="93"/>
      <c r="N14489" s="93"/>
      <c r="P14489" s="93"/>
    </row>
    <row r="14490" spans="2:16">
      <c r="B14490" s="93"/>
      <c r="C14490" s="93"/>
      <c r="D14490" s="93"/>
      <c r="F14490" s="93"/>
      <c r="H14490" s="93"/>
      <c r="J14490" s="93"/>
      <c r="L14490" s="93"/>
      <c r="N14490" s="93"/>
      <c r="P14490" s="93"/>
    </row>
    <row r="14491" spans="2:16">
      <c r="B14491" s="93"/>
      <c r="C14491" s="93"/>
      <c r="D14491" s="93"/>
      <c r="F14491" s="93"/>
      <c r="H14491" s="93"/>
      <c r="J14491" s="93"/>
      <c r="L14491" s="93"/>
      <c r="N14491" s="93"/>
      <c r="P14491" s="93"/>
    </row>
    <row r="14492" spans="2:16">
      <c r="B14492" s="93"/>
      <c r="C14492" s="93"/>
      <c r="D14492" s="93"/>
      <c r="F14492" s="93"/>
      <c r="H14492" s="93"/>
      <c r="J14492" s="93"/>
      <c r="L14492" s="93"/>
      <c r="N14492" s="93"/>
      <c r="P14492" s="93"/>
    </row>
    <row r="14493" spans="2:16">
      <c r="B14493" s="93"/>
      <c r="C14493" s="93"/>
      <c r="D14493" s="93"/>
      <c r="F14493" s="93"/>
      <c r="H14493" s="93"/>
      <c r="J14493" s="93"/>
      <c r="L14493" s="93"/>
      <c r="N14493" s="93"/>
      <c r="P14493" s="93"/>
    </row>
    <row r="14494" spans="2:16">
      <c r="B14494" s="93"/>
      <c r="C14494" s="93"/>
      <c r="D14494" s="93"/>
      <c r="F14494" s="93"/>
      <c r="H14494" s="93"/>
      <c r="J14494" s="93"/>
      <c r="L14494" s="93"/>
      <c r="N14494" s="93"/>
      <c r="P14494" s="93"/>
    </row>
    <row r="14495" spans="2:16">
      <c r="B14495" s="93"/>
      <c r="C14495" s="93"/>
      <c r="D14495" s="93"/>
      <c r="F14495" s="93"/>
      <c r="H14495" s="93"/>
      <c r="J14495" s="93"/>
      <c r="L14495" s="93"/>
      <c r="N14495" s="93"/>
      <c r="P14495" s="93"/>
    </row>
    <row r="14496" spans="2:16">
      <c r="B14496" s="93"/>
      <c r="C14496" s="93"/>
      <c r="D14496" s="93"/>
      <c r="F14496" s="93"/>
      <c r="H14496" s="93"/>
      <c r="J14496" s="93"/>
      <c r="L14496" s="93"/>
      <c r="N14496" s="93"/>
      <c r="P14496" s="93"/>
    </row>
    <row r="14497" spans="2:16">
      <c r="B14497" s="93"/>
      <c r="C14497" s="93"/>
      <c r="D14497" s="93"/>
      <c r="F14497" s="93"/>
      <c r="H14497" s="93"/>
      <c r="J14497" s="93"/>
      <c r="L14497" s="93"/>
      <c r="N14497" s="93"/>
      <c r="P14497" s="93"/>
    </row>
    <row r="14498" spans="2:16">
      <c r="B14498" s="93"/>
      <c r="C14498" s="93"/>
      <c r="D14498" s="93"/>
      <c r="F14498" s="93"/>
      <c r="H14498" s="93"/>
      <c r="J14498" s="93"/>
      <c r="L14498" s="93"/>
      <c r="N14498" s="93"/>
      <c r="P14498" s="93"/>
    </row>
    <row r="14499" spans="2:16">
      <c r="B14499" s="93"/>
      <c r="C14499" s="93"/>
      <c r="D14499" s="93"/>
      <c r="F14499" s="93"/>
      <c r="H14499" s="93"/>
      <c r="J14499" s="93"/>
      <c r="L14499" s="93"/>
      <c r="N14499" s="93"/>
      <c r="P14499" s="93"/>
    </row>
    <row r="14500" spans="2:16">
      <c r="B14500" s="93"/>
      <c r="C14500" s="93"/>
      <c r="D14500" s="93"/>
      <c r="F14500" s="93"/>
      <c r="H14500" s="93"/>
      <c r="J14500" s="93"/>
      <c r="L14500" s="93"/>
      <c r="N14500" s="93"/>
      <c r="P14500" s="93"/>
    </row>
    <row r="14501" spans="2:16">
      <c r="B14501" s="93"/>
      <c r="C14501" s="93"/>
      <c r="D14501" s="93"/>
      <c r="F14501" s="93"/>
      <c r="H14501" s="93"/>
      <c r="J14501" s="93"/>
      <c r="L14501" s="93"/>
      <c r="N14501" s="93"/>
      <c r="P14501" s="93"/>
    </row>
    <row r="14502" spans="2:16">
      <c r="B14502" s="93"/>
      <c r="C14502" s="93"/>
      <c r="D14502" s="93"/>
      <c r="F14502" s="93"/>
      <c r="H14502" s="93"/>
      <c r="J14502" s="93"/>
      <c r="L14502" s="93"/>
      <c r="N14502" s="93"/>
      <c r="P14502" s="93"/>
    </row>
    <row r="14503" spans="2:16">
      <c r="B14503" s="93"/>
      <c r="C14503" s="93"/>
      <c r="D14503" s="93"/>
      <c r="F14503" s="93"/>
      <c r="H14503" s="93"/>
      <c r="J14503" s="93"/>
      <c r="L14503" s="93"/>
      <c r="N14503" s="93"/>
      <c r="P14503" s="93"/>
    </row>
    <row r="14504" spans="2:16">
      <c r="B14504" s="93"/>
      <c r="C14504" s="93"/>
      <c r="D14504" s="93"/>
      <c r="F14504" s="93"/>
      <c r="H14504" s="93"/>
      <c r="J14504" s="93"/>
      <c r="L14504" s="93"/>
      <c r="N14504" s="93"/>
      <c r="P14504" s="93"/>
    </row>
    <row r="14505" spans="2:16">
      <c r="B14505" s="93"/>
      <c r="C14505" s="93"/>
      <c r="D14505" s="93"/>
      <c r="F14505" s="93"/>
      <c r="H14505" s="93"/>
      <c r="J14505" s="93"/>
      <c r="L14505" s="93"/>
      <c r="N14505" s="93"/>
      <c r="P14505" s="93"/>
    </row>
    <row r="14506" spans="2:16">
      <c r="B14506" s="93"/>
      <c r="C14506" s="93"/>
      <c r="D14506" s="93"/>
      <c r="F14506" s="93"/>
      <c r="H14506" s="93"/>
      <c r="J14506" s="93"/>
      <c r="L14506" s="93"/>
      <c r="N14506" s="93"/>
      <c r="P14506" s="93"/>
    </row>
    <row r="14507" spans="2:16">
      <c r="B14507" s="93"/>
      <c r="C14507" s="93"/>
      <c r="D14507" s="93"/>
      <c r="F14507" s="93"/>
      <c r="H14507" s="93"/>
      <c r="J14507" s="93"/>
      <c r="L14507" s="93"/>
      <c r="N14507" s="93"/>
      <c r="P14507" s="93"/>
    </row>
    <row r="14508" spans="2:16">
      <c r="B14508" s="93"/>
      <c r="C14508" s="93"/>
      <c r="D14508" s="93"/>
      <c r="F14508" s="93"/>
      <c r="H14508" s="93"/>
      <c r="J14508" s="93"/>
      <c r="L14508" s="93"/>
      <c r="N14508" s="93"/>
      <c r="P14508" s="93"/>
    </row>
    <row r="14509" spans="2:16">
      <c r="B14509" s="93"/>
      <c r="C14509" s="93"/>
      <c r="D14509" s="93"/>
      <c r="F14509" s="93"/>
      <c r="H14509" s="93"/>
      <c r="J14509" s="93"/>
      <c r="L14509" s="93"/>
      <c r="N14509" s="93"/>
      <c r="P14509" s="93"/>
    </row>
    <row r="14510" spans="2:16">
      <c r="B14510" s="93"/>
      <c r="C14510" s="93"/>
      <c r="D14510" s="93"/>
      <c r="F14510" s="93"/>
      <c r="H14510" s="93"/>
      <c r="J14510" s="93"/>
      <c r="L14510" s="93"/>
      <c r="N14510" s="93"/>
      <c r="P14510" s="93"/>
    </row>
    <row r="14511" spans="2:16">
      <c r="B14511" s="93"/>
      <c r="C14511" s="93"/>
      <c r="D14511" s="93"/>
      <c r="F14511" s="93"/>
      <c r="H14511" s="93"/>
      <c r="J14511" s="93"/>
      <c r="L14511" s="93"/>
      <c r="N14511" s="93"/>
      <c r="P14511" s="93"/>
    </row>
    <row r="14512" spans="2:16">
      <c r="B14512" s="93"/>
      <c r="C14512" s="93"/>
      <c r="D14512" s="93"/>
      <c r="F14512" s="93"/>
      <c r="H14512" s="93"/>
      <c r="J14512" s="93"/>
      <c r="L14512" s="93"/>
      <c r="N14512" s="93"/>
      <c r="P14512" s="93"/>
    </row>
    <row r="14513" spans="2:16">
      <c r="B14513" s="93"/>
      <c r="C14513" s="93"/>
      <c r="D14513" s="93"/>
      <c r="F14513" s="93"/>
      <c r="H14513" s="93"/>
      <c r="J14513" s="93"/>
      <c r="L14513" s="93"/>
      <c r="N14513" s="93"/>
      <c r="P14513" s="93"/>
    </row>
    <row r="14514" spans="2:16">
      <c r="B14514" s="93"/>
      <c r="C14514" s="93"/>
      <c r="D14514" s="93"/>
      <c r="F14514" s="93"/>
      <c r="H14514" s="93"/>
      <c r="J14514" s="93"/>
      <c r="L14514" s="93"/>
      <c r="N14514" s="93"/>
      <c r="P14514" s="93"/>
    </row>
    <row r="14515" spans="2:16">
      <c r="B14515" s="93"/>
      <c r="C14515" s="93"/>
      <c r="D14515" s="93"/>
      <c r="F14515" s="93"/>
      <c r="H14515" s="93"/>
      <c r="J14515" s="93"/>
      <c r="L14515" s="93"/>
      <c r="N14515" s="93"/>
      <c r="P14515" s="93"/>
    </row>
    <row r="14516" spans="2:16">
      <c r="B14516" s="93"/>
      <c r="C14516" s="93"/>
      <c r="D14516" s="93"/>
      <c r="F14516" s="93"/>
      <c r="H14516" s="93"/>
      <c r="J14516" s="93"/>
      <c r="L14516" s="93"/>
      <c r="N14516" s="93"/>
      <c r="P14516" s="93"/>
    </row>
    <row r="14517" spans="2:16">
      <c r="B14517" s="93"/>
      <c r="C14517" s="93"/>
      <c r="D14517" s="93"/>
      <c r="F14517" s="93"/>
      <c r="H14517" s="93"/>
      <c r="J14517" s="93"/>
      <c r="L14517" s="93"/>
      <c r="N14517" s="93"/>
      <c r="P14517" s="93"/>
    </row>
    <row r="14518" spans="2:16">
      <c r="B14518" s="93"/>
      <c r="C14518" s="93"/>
      <c r="D14518" s="93"/>
      <c r="F14518" s="93"/>
      <c r="H14518" s="93"/>
      <c r="J14518" s="93"/>
      <c r="L14518" s="93"/>
      <c r="N14518" s="93"/>
      <c r="P14518" s="93"/>
    </row>
    <row r="14519" spans="2:16">
      <c r="B14519" s="93"/>
      <c r="C14519" s="93"/>
      <c r="D14519" s="93"/>
      <c r="F14519" s="93"/>
      <c r="H14519" s="93"/>
      <c r="J14519" s="93"/>
      <c r="L14519" s="93"/>
      <c r="N14519" s="93"/>
      <c r="P14519" s="93"/>
    </row>
    <row r="14520" spans="2:16">
      <c r="B14520" s="93"/>
      <c r="C14520" s="93"/>
      <c r="D14520" s="93"/>
      <c r="F14520" s="93"/>
      <c r="H14520" s="93"/>
      <c r="J14520" s="93"/>
      <c r="L14520" s="93"/>
      <c r="N14520" s="93"/>
      <c r="P14520" s="93"/>
    </row>
    <row r="14521" spans="2:16">
      <c r="B14521" s="93"/>
      <c r="C14521" s="93"/>
      <c r="D14521" s="93"/>
      <c r="F14521" s="93"/>
      <c r="H14521" s="93"/>
      <c r="J14521" s="93"/>
      <c r="L14521" s="93"/>
      <c r="N14521" s="93"/>
      <c r="P14521" s="93"/>
    </row>
    <row r="14522" spans="2:16">
      <c r="B14522" s="93"/>
      <c r="C14522" s="93"/>
      <c r="D14522" s="93"/>
      <c r="F14522" s="93"/>
      <c r="H14522" s="93"/>
      <c r="J14522" s="93"/>
      <c r="L14522" s="93"/>
      <c r="N14522" s="93"/>
      <c r="P14522" s="93"/>
    </row>
    <row r="14523" spans="2:16">
      <c r="B14523" s="93"/>
      <c r="C14523" s="93"/>
      <c r="D14523" s="93"/>
      <c r="F14523" s="93"/>
      <c r="H14523" s="93"/>
      <c r="J14523" s="93"/>
      <c r="L14523" s="93"/>
      <c r="N14523" s="93"/>
      <c r="P14523" s="93"/>
    </row>
    <row r="14524" spans="2:16">
      <c r="B14524" s="93"/>
      <c r="C14524" s="93"/>
      <c r="D14524" s="93"/>
      <c r="F14524" s="93"/>
      <c r="H14524" s="93"/>
      <c r="J14524" s="93"/>
      <c r="L14524" s="93"/>
      <c r="N14524" s="93"/>
      <c r="P14524" s="93"/>
    </row>
    <row r="14525" spans="2:16">
      <c r="B14525" s="93"/>
      <c r="C14525" s="93"/>
      <c r="D14525" s="93"/>
      <c r="F14525" s="93"/>
      <c r="H14525" s="93"/>
      <c r="J14525" s="93"/>
      <c r="L14525" s="93"/>
      <c r="N14525" s="93"/>
      <c r="P14525" s="93"/>
    </row>
    <row r="14526" spans="2:16">
      <c r="B14526" s="93"/>
      <c r="C14526" s="93"/>
      <c r="D14526" s="93"/>
      <c r="F14526" s="93"/>
      <c r="H14526" s="93"/>
      <c r="J14526" s="93"/>
      <c r="L14526" s="93"/>
      <c r="N14526" s="93"/>
      <c r="P14526" s="93"/>
    </row>
    <row r="14527" spans="2:16">
      <c r="B14527" s="93"/>
      <c r="C14527" s="93"/>
      <c r="D14527" s="93"/>
      <c r="F14527" s="93"/>
      <c r="H14527" s="93"/>
      <c r="J14527" s="93"/>
      <c r="L14527" s="93"/>
      <c r="N14527" s="93"/>
      <c r="P14527" s="93"/>
    </row>
    <row r="14528" spans="2:16">
      <c r="B14528" s="93"/>
      <c r="C14528" s="93"/>
      <c r="D14528" s="93"/>
      <c r="F14528" s="93"/>
      <c r="H14528" s="93"/>
      <c r="J14528" s="93"/>
      <c r="L14528" s="93"/>
      <c r="N14528" s="93"/>
      <c r="P14528" s="93"/>
    </row>
    <row r="14529" spans="2:16">
      <c r="B14529" s="93"/>
      <c r="C14529" s="93"/>
      <c r="D14529" s="93"/>
      <c r="F14529" s="93"/>
      <c r="H14529" s="93"/>
      <c r="J14529" s="93"/>
      <c r="L14529" s="93"/>
      <c r="N14529" s="93"/>
      <c r="P14529" s="93"/>
    </row>
    <row r="14530" spans="2:16">
      <c r="B14530" s="93"/>
      <c r="C14530" s="93"/>
      <c r="D14530" s="93"/>
      <c r="F14530" s="93"/>
      <c r="H14530" s="93"/>
      <c r="J14530" s="93"/>
      <c r="L14530" s="93"/>
      <c r="N14530" s="93"/>
      <c r="P14530" s="93"/>
    </row>
    <row r="14531" spans="2:16">
      <c r="B14531" s="93"/>
      <c r="C14531" s="93"/>
      <c r="D14531" s="93"/>
      <c r="F14531" s="93"/>
      <c r="H14531" s="93"/>
      <c r="J14531" s="93"/>
      <c r="L14531" s="93"/>
      <c r="N14531" s="93"/>
      <c r="P14531" s="93"/>
    </row>
    <row r="14532" spans="2:16">
      <c r="B14532" s="93"/>
      <c r="C14532" s="93"/>
      <c r="D14532" s="93"/>
      <c r="F14532" s="93"/>
      <c r="H14532" s="93"/>
      <c r="J14532" s="93"/>
      <c r="L14532" s="93"/>
      <c r="N14532" s="93"/>
      <c r="P14532" s="93"/>
    </row>
    <row r="14533" spans="2:16">
      <c r="B14533" s="93"/>
      <c r="C14533" s="93"/>
      <c r="D14533" s="93"/>
      <c r="F14533" s="93"/>
      <c r="H14533" s="93"/>
      <c r="J14533" s="93"/>
      <c r="L14533" s="93"/>
      <c r="N14533" s="93"/>
      <c r="P14533" s="93"/>
    </row>
    <row r="14534" spans="2:16">
      <c r="B14534" s="93"/>
      <c r="C14534" s="93"/>
      <c r="D14534" s="93"/>
      <c r="F14534" s="93"/>
      <c r="H14534" s="93"/>
      <c r="J14534" s="93"/>
      <c r="L14534" s="93"/>
      <c r="N14534" s="93"/>
      <c r="P14534" s="93"/>
    </row>
    <row r="14535" spans="2:16">
      <c r="B14535" s="93"/>
      <c r="C14535" s="93"/>
      <c r="D14535" s="93"/>
      <c r="F14535" s="93"/>
      <c r="H14535" s="93"/>
      <c r="J14535" s="93"/>
      <c r="L14535" s="93"/>
      <c r="N14535" s="93"/>
      <c r="P14535" s="93"/>
    </row>
    <row r="14536" spans="2:16">
      <c r="B14536" s="93"/>
      <c r="C14536" s="93"/>
      <c r="D14536" s="93"/>
      <c r="F14536" s="93"/>
      <c r="H14536" s="93"/>
      <c r="J14536" s="93"/>
      <c r="L14536" s="93"/>
      <c r="N14536" s="93"/>
      <c r="P14536" s="93"/>
    </row>
    <row r="14537" spans="2:16">
      <c r="B14537" s="93"/>
      <c r="C14537" s="93"/>
      <c r="D14537" s="93"/>
      <c r="F14537" s="93"/>
      <c r="H14537" s="93"/>
      <c r="J14537" s="93"/>
      <c r="L14537" s="93"/>
      <c r="N14537" s="93"/>
      <c r="P14537" s="93"/>
    </row>
    <row r="14538" spans="2:16">
      <c r="B14538" s="93"/>
      <c r="C14538" s="93"/>
      <c r="D14538" s="93"/>
      <c r="F14538" s="93"/>
      <c r="H14538" s="93"/>
      <c r="J14538" s="93"/>
      <c r="L14538" s="93"/>
      <c r="N14538" s="93"/>
      <c r="P14538" s="93"/>
    </row>
    <row r="14539" spans="2:16">
      <c r="B14539" s="93"/>
      <c r="C14539" s="93"/>
      <c r="D14539" s="93"/>
      <c r="F14539" s="93"/>
      <c r="H14539" s="93"/>
      <c r="J14539" s="93"/>
      <c r="L14539" s="93"/>
      <c r="N14539" s="93"/>
      <c r="P14539" s="93"/>
    </row>
    <row r="14540" spans="2:16">
      <c r="B14540" s="93"/>
      <c r="C14540" s="93"/>
      <c r="D14540" s="93"/>
      <c r="F14540" s="93"/>
      <c r="H14540" s="93"/>
      <c r="J14540" s="93"/>
      <c r="L14540" s="93"/>
      <c r="N14540" s="93"/>
      <c r="P14540" s="93"/>
    </row>
    <row r="14541" spans="2:16">
      <c r="B14541" s="93"/>
      <c r="C14541" s="93"/>
      <c r="D14541" s="93"/>
      <c r="F14541" s="93"/>
      <c r="H14541" s="93"/>
      <c r="J14541" s="93"/>
      <c r="L14541" s="93"/>
      <c r="N14541" s="93"/>
      <c r="P14541" s="93"/>
    </row>
    <row r="14542" spans="2:16">
      <c r="B14542" s="93"/>
      <c r="C14542" s="93"/>
      <c r="D14542" s="93"/>
      <c r="F14542" s="93"/>
      <c r="H14542" s="93"/>
      <c r="J14542" s="93"/>
      <c r="L14542" s="93"/>
      <c r="N14542" s="93"/>
      <c r="P14542" s="93"/>
    </row>
    <row r="14543" spans="2:16">
      <c r="B14543" s="93"/>
      <c r="C14543" s="93"/>
      <c r="D14543" s="93"/>
      <c r="F14543" s="93"/>
      <c r="H14543" s="93"/>
      <c r="J14543" s="93"/>
      <c r="L14543" s="93"/>
      <c r="N14543" s="93"/>
      <c r="P14543" s="93"/>
    </row>
    <row r="14544" spans="2:16">
      <c r="B14544" s="93"/>
      <c r="C14544" s="93"/>
      <c r="D14544" s="93"/>
      <c r="F14544" s="93"/>
      <c r="H14544" s="93"/>
      <c r="J14544" s="93"/>
      <c r="L14544" s="93"/>
      <c r="N14544" s="93"/>
      <c r="P14544" s="93"/>
    </row>
    <row r="14545" spans="2:16">
      <c r="B14545" s="93"/>
      <c r="C14545" s="93"/>
      <c r="D14545" s="93"/>
      <c r="F14545" s="93"/>
      <c r="H14545" s="93"/>
      <c r="J14545" s="93"/>
      <c r="L14545" s="93"/>
      <c r="N14545" s="93"/>
      <c r="P14545" s="93"/>
    </row>
    <row r="14546" spans="2:16">
      <c r="B14546" s="93"/>
      <c r="C14546" s="93"/>
      <c r="D14546" s="93"/>
      <c r="F14546" s="93"/>
      <c r="H14546" s="93"/>
      <c r="J14546" s="93"/>
      <c r="L14546" s="93"/>
      <c r="N14546" s="93"/>
      <c r="P14546" s="93"/>
    </row>
    <row r="14547" spans="2:16">
      <c r="B14547" s="93"/>
      <c r="C14547" s="93"/>
      <c r="D14547" s="93"/>
      <c r="F14547" s="93"/>
      <c r="H14547" s="93"/>
      <c r="J14547" s="93"/>
      <c r="L14547" s="93"/>
      <c r="N14547" s="93"/>
      <c r="P14547" s="93"/>
    </row>
    <row r="14548" spans="2:16">
      <c r="B14548" s="93"/>
      <c r="C14548" s="93"/>
      <c r="D14548" s="93"/>
      <c r="F14548" s="93"/>
      <c r="H14548" s="93"/>
      <c r="J14548" s="93"/>
      <c r="L14548" s="93"/>
      <c r="N14548" s="93"/>
      <c r="P14548" s="93"/>
    </row>
    <row r="14549" spans="2:16">
      <c r="B14549" s="93"/>
      <c r="C14549" s="93"/>
      <c r="D14549" s="93"/>
      <c r="F14549" s="93"/>
      <c r="H14549" s="93"/>
      <c r="J14549" s="93"/>
      <c r="L14549" s="93"/>
      <c r="N14549" s="93"/>
      <c r="P14549" s="93"/>
    </row>
    <row r="14550" spans="2:16">
      <c r="B14550" s="93"/>
      <c r="C14550" s="93"/>
      <c r="D14550" s="93"/>
      <c r="F14550" s="93"/>
      <c r="H14550" s="93"/>
      <c r="J14550" s="93"/>
      <c r="L14550" s="93"/>
      <c r="N14550" s="93"/>
      <c r="P14550" s="93"/>
    </row>
    <row r="14551" spans="2:16">
      <c r="B14551" s="93"/>
      <c r="C14551" s="93"/>
      <c r="D14551" s="93"/>
      <c r="F14551" s="93"/>
      <c r="H14551" s="93"/>
      <c r="J14551" s="93"/>
      <c r="L14551" s="93"/>
      <c r="N14551" s="93"/>
      <c r="P14551" s="93"/>
    </row>
    <row r="14552" spans="2:16">
      <c r="B14552" s="93"/>
      <c r="C14552" s="93"/>
      <c r="D14552" s="93"/>
      <c r="F14552" s="93"/>
      <c r="H14552" s="93"/>
      <c r="J14552" s="93"/>
      <c r="L14552" s="93"/>
      <c r="N14552" s="93"/>
      <c r="P14552" s="93"/>
    </row>
    <row r="14553" spans="2:16">
      <c r="B14553" s="93"/>
      <c r="C14553" s="93"/>
      <c r="D14553" s="93"/>
      <c r="F14553" s="93"/>
      <c r="H14553" s="93"/>
      <c r="J14553" s="93"/>
      <c r="L14553" s="93"/>
      <c r="N14553" s="93"/>
      <c r="P14553" s="93"/>
    </row>
    <row r="14554" spans="2:16">
      <c r="B14554" s="93"/>
      <c r="C14554" s="93"/>
      <c r="D14554" s="93"/>
      <c r="F14554" s="93"/>
      <c r="H14554" s="93"/>
      <c r="J14554" s="93"/>
      <c r="L14554" s="93"/>
      <c r="N14554" s="93"/>
      <c r="P14554" s="93"/>
    </row>
    <row r="14555" spans="2:16">
      <c r="B14555" s="93"/>
      <c r="C14555" s="93"/>
      <c r="D14555" s="93"/>
      <c r="F14555" s="93"/>
      <c r="H14555" s="93"/>
      <c r="J14555" s="93"/>
      <c r="L14555" s="93"/>
      <c r="N14555" s="93"/>
      <c r="P14555" s="93"/>
    </row>
    <row r="14556" spans="2:16">
      <c r="B14556" s="93"/>
      <c r="C14556" s="93"/>
      <c r="D14556" s="93"/>
      <c r="F14556" s="93"/>
      <c r="H14556" s="93"/>
      <c r="J14556" s="93"/>
      <c r="L14556" s="93"/>
      <c r="N14556" s="93"/>
      <c r="P14556" s="93"/>
    </row>
    <row r="14557" spans="2:16">
      <c r="B14557" s="93"/>
      <c r="C14557" s="93"/>
      <c r="D14557" s="93"/>
      <c r="F14557" s="93"/>
      <c r="H14557" s="93"/>
      <c r="J14557" s="93"/>
      <c r="L14557" s="93"/>
      <c r="N14557" s="93"/>
      <c r="P14557" s="93"/>
    </row>
    <row r="14558" spans="2:16">
      <c r="B14558" s="93"/>
      <c r="C14558" s="93"/>
      <c r="D14558" s="93"/>
      <c r="F14558" s="93"/>
      <c r="H14558" s="93"/>
      <c r="J14558" s="93"/>
      <c r="L14558" s="93"/>
      <c r="N14558" s="93"/>
      <c r="P14558" s="93"/>
    </row>
    <row r="14559" spans="2:16">
      <c r="B14559" s="93"/>
      <c r="C14559" s="93"/>
      <c r="D14559" s="93"/>
      <c r="F14559" s="93"/>
      <c r="H14559" s="93"/>
      <c r="J14559" s="93"/>
      <c r="L14559" s="93"/>
      <c r="N14559" s="93"/>
      <c r="P14559" s="93"/>
    </row>
    <row r="14560" spans="2:16">
      <c r="B14560" s="93"/>
      <c r="C14560" s="93"/>
      <c r="D14560" s="93"/>
      <c r="F14560" s="93"/>
      <c r="H14560" s="93"/>
      <c r="J14560" s="93"/>
      <c r="L14560" s="93"/>
      <c r="N14560" s="93"/>
      <c r="P14560" s="93"/>
    </row>
    <row r="14561" spans="2:16">
      <c r="B14561" s="93"/>
      <c r="C14561" s="93"/>
      <c r="D14561" s="93"/>
      <c r="F14561" s="93"/>
      <c r="H14561" s="93"/>
      <c r="J14561" s="93"/>
      <c r="L14561" s="93"/>
      <c r="N14561" s="93"/>
      <c r="P14561" s="93"/>
    </row>
    <row r="14562" spans="2:16">
      <c r="B14562" s="93"/>
      <c r="C14562" s="93"/>
      <c r="D14562" s="93"/>
      <c r="F14562" s="93"/>
      <c r="H14562" s="93"/>
      <c r="J14562" s="93"/>
      <c r="L14562" s="93"/>
      <c r="N14562" s="93"/>
      <c r="P14562" s="93"/>
    </row>
    <row r="14563" spans="2:16">
      <c r="B14563" s="93"/>
      <c r="C14563" s="93"/>
      <c r="D14563" s="93"/>
      <c r="F14563" s="93"/>
      <c r="H14563" s="93"/>
      <c r="J14563" s="93"/>
      <c r="L14563" s="93"/>
      <c r="N14563" s="93"/>
      <c r="P14563" s="93"/>
    </row>
    <row r="14564" spans="2:16">
      <c r="B14564" s="93"/>
      <c r="C14564" s="93"/>
      <c r="D14564" s="93"/>
      <c r="F14564" s="93"/>
      <c r="H14564" s="93"/>
      <c r="J14564" s="93"/>
      <c r="L14564" s="93"/>
      <c r="N14564" s="93"/>
      <c r="P14564" s="93"/>
    </row>
    <row r="14565" spans="2:16">
      <c r="B14565" s="93"/>
      <c r="C14565" s="93"/>
      <c r="D14565" s="93"/>
      <c r="F14565" s="93"/>
      <c r="H14565" s="93"/>
      <c r="J14565" s="93"/>
      <c r="L14565" s="93"/>
      <c r="N14565" s="93"/>
      <c r="P14565" s="93"/>
    </row>
    <row r="14566" spans="2:16">
      <c r="B14566" s="93"/>
      <c r="C14566" s="93"/>
      <c r="D14566" s="93"/>
      <c r="F14566" s="93"/>
      <c r="H14566" s="93"/>
      <c r="J14566" s="93"/>
      <c r="L14566" s="93"/>
      <c r="N14566" s="93"/>
      <c r="P14566" s="93"/>
    </row>
    <row r="14567" spans="2:16">
      <c r="B14567" s="93"/>
      <c r="C14567" s="93"/>
      <c r="D14567" s="93"/>
      <c r="F14567" s="93"/>
      <c r="H14567" s="93"/>
      <c r="J14567" s="93"/>
      <c r="L14567" s="93"/>
      <c r="N14567" s="93"/>
      <c r="P14567" s="93"/>
    </row>
    <row r="14568" spans="2:16">
      <c r="B14568" s="93"/>
      <c r="C14568" s="93"/>
      <c r="D14568" s="93"/>
      <c r="F14568" s="93"/>
      <c r="H14568" s="93"/>
      <c r="J14568" s="93"/>
      <c r="L14568" s="93"/>
      <c r="N14568" s="93"/>
      <c r="P14568" s="93"/>
    </row>
    <row r="14569" spans="2:16">
      <c r="B14569" s="93"/>
      <c r="C14569" s="93"/>
      <c r="D14569" s="93"/>
      <c r="F14569" s="93"/>
      <c r="H14569" s="93"/>
      <c r="J14569" s="93"/>
      <c r="L14569" s="93"/>
      <c r="N14569" s="93"/>
      <c r="P14569" s="93"/>
    </row>
    <row r="14570" spans="2:16">
      <c r="B14570" s="93"/>
      <c r="C14570" s="93"/>
      <c r="D14570" s="93"/>
      <c r="F14570" s="93"/>
      <c r="H14570" s="93"/>
      <c r="J14570" s="93"/>
      <c r="L14570" s="93"/>
      <c r="N14570" s="93"/>
      <c r="P14570" s="93"/>
    </row>
    <row r="14571" spans="2:16">
      <c r="B14571" s="93"/>
      <c r="C14571" s="93"/>
      <c r="D14571" s="93"/>
      <c r="F14571" s="93"/>
      <c r="H14571" s="93"/>
      <c r="J14571" s="93"/>
      <c r="L14571" s="93"/>
      <c r="N14571" s="93"/>
      <c r="P14571" s="93"/>
    </row>
    <row r="14572" spans="2:16">
      <c r="B14572" s="93"/>
      <c r="C14572" s="93"/>
      <c r="D14572" s="93"/>
      <c r="F14572" s="93"/>
      <c r="H14572" s="93"/>
      <c r="J14572" s="93"/>
      <c r="L14572" s="93"/>
      <c r="N14572" s="93"/>
      <c r="P14572" s="93"/>
    </row>
    <row r="14573" spans="2:16">
      <c r="B14573" s="93"/>
      <c r="C14573" s="93"/>
      <c r="D14573" s="93"/>
      <c r="F14573" s="93"/>
      <c r="H14573" s="93"/>
      <c r="J14573" s="93"/>
      <c r="L14573" s="93"/>
      <c r="N14573" s="93"/>
      <c r="P14573" s="93"/>
    </row>
    <row r="14574" spans="2:16">
      <c r="B14574" s="93"/>
      <c r="C14574" s="93"/>
      <c r="D14574" s="93"/>
      <c r="F14574" s="93"/>
      <c r="H14574" s="93"/>
      <c r="J14574" s="93"/>
      <c r="L14574" s="93"/>
      <c r="N14574" s="93"/>
      <c r="P14574" s="93"/>
    </row>
    <row r="14575" spans="2:16">
      <c r="B14575" s="93"/>
      <c r="C14575" s="93"/>
      <c r="D14575" s="93"/>
      <c r="F14575" s="93"/>
      <c r="H14575" s="93"/>
      <c r="J14575" s="93"/>
      <c r="L14575" s="93"/>
      <c r="N14575" s="93"/>
      <c r="P14575" s="93"/>
    </row>
    <row r="14576" spans="2:16">
      <c r="B14576" s="93"/>
      <c r="C14576" s="93"/>
      <c r="D14576" s="93"/>
      <c r="F14576" s="93"/>
      <c r="H14576" s="93"/>
      <c r="J14576" s="93"/>
      <c r="L14576" s="93"/>
      <c r="N14576" s="93"/>
      <c r="P14576" s="93"/>
    </row>
    <row r="14577" spans="2:16">
      <c r="B14577" s="93"/>
      <c r="C14577" s="93"/>
      <c r="D14577" s="93"/>
      <c r="F14577" s="93"/>
      <c r="H14577" s="93"/>
      <c r="J14577" s="93"/>
      <c r="L14577" s="93"/>
      <c r="N14577" s="93"/>
      <c r="P14577" s="93"/>
    </row>
    <row r="14578" spans="2:16">
      <c r="B14578" s="93"/>
      <c r="C14578" s="93"/>
      <c r="D14578" s="93"/>
      <c r="F14578" s="93"/>
      <c r="H14578" s="93"/>
      <c r="J14578" s="93"/>
      <c r="L14578" s="93"/>
      <c r="N14578" s="93"/>
      <c r="P14578" s="93"/>
    </row>
    <row r="14579" spans="2:16">
      <c r="B14579" s="93"/>
      <c r="C14579" s="93"/>
      <c r="D14579" s="93"/>
      <c r="F14579" s="93"/>
      <c r="H14579" s="93"/>
      <c r="J14579" s="93"/>
      <c r="L14579" s="93"/>
      <c r="N14579" s="93"/>
      <c r="P14579" s="93"/>
    </row>
    <row r="14580" spans="2:16">
      <c r="B14580" s="93"/>
      <c r="C14580" s="93"/>
      <c r="D14580" s="93"/>
      <c r="F14580" s="93"/>
      <c r="H14580" s="93"/>
      <c r="J14580" s="93"/>
      <c r="L14580" s="93"/>
      <c r="N14580" s="93"/>
      <c r="P14580" s="93"/>
    </row>
    <row r="14581" spans="2:16">
      <c r="B14581" s="93"/>
      <c r="C14581" s="93"/>
      <c r="D14581" s="93"/>
      <c r="F14581" s="93"/>
      <c r="H14581" s="93"/>
      <c r="J14581" s="93"/>
      <c r="L14581" s="93"/>
      <c r="N14581" s="93"/>
      <c r="P14581" s="93"/>
    </row>
    <row r="14582" spans="2:16">
      <c r="B14582" s="93"/>
      <c r="C14582" s="93"/>
      <c r="D14582" s="93"/>
      <c r="F14582" s="93"/>
      <c r="H14582" s="93"/>
      <c r="J14582" s="93"/>
      <c r="L14582" s="93"/>
      <c r="N14582" s="93"/>
      <c r="P14582" s="93"/>
    </row>
    <row r="14583" spans="2:16">
      <c r="B14583" s="93"/>
      <c r="C14583" s="93"/>
      <c r="D14583" s="93"/>
      <c r="F14583" s="93"/>
      <c r="H14583" s="93"/>
      <c r="J14583" s="93"/>
      <c r="L14583" s="93"/>
      <c r="N14583" s="93"/>
      <c r="P14583" s="93"/>
    </row>
    <row r="14584" spans="2:16">
      <c r="B14584" s="93"/>
      <c r="C14584" s="93"/>
      <c r="D14584" s="93"/>
      <c r="F14584" s="93"/>
      <c r="H14584" s="93"/>
      <c r="J14584" s="93"/>
      <c r="L14584" s="93"/>
      <c r="N14584" s="93"/>
      <c r="P14584" s="93"/>
    </row>
    <row r="14585" spans="2:16">
      <c r="B14585" s="93"/>
      <c r="C14585" s="93"/>
      <c r="D14585" s="93"/>
      <c r="F14585" s="93"/>
      <c r="H14585" s="93"/>
      <c r="J14585" s="93"/>
      <c r="L14585" s="93"/>
      <c r="N14585" s="93"/>
      <c r="P14585" s="93"/>
    </row>
    <row r="14586" spans="2:16">
      <c r="B14586" s="93"/>
      <c r="C14586" s="93"/>
      <c r="D14586" s="93"/>
      <c r="F14586" s="93"/>
      <c r="H14586" s="93"/>
      <c r="J14586" s="93"/>
      <c r="L14586" s="93"/>
      <c r="N14586" s="93"/>
      <c r="P14586" s="93"/>
    </row>
    <row r="14587" spans="2:16">
      <c r="B14587" s="93"/>
      <c r="C14587" s="93"/>
      <c r="D14587" s="93"/>
      <c r="F14587" s="93"/>
      <c r="H14587" s="93"/>
      <c r="J14587" s="93"/>
      <c r="L14587" s="93"/>
      <c r="N14587" s="93"/>
      <c r="P14587" s="93"/>
    </row>
    <row r="14588" spans="2:16">
      <c r="B14588" s="93"/>
      <c r="C14588" s="93"/>
      <c r="D14588" s="93"/>
      <c r="F14588" s="93"/>
      <c r="H14588" s="93"/>
      <c r="J14588" s="93"/>
      <c r="L14588" s="93"/>
      <c r="N14588" s="93"/>
      <c r="P14588" s="93"/>
    </row>
    <row r="14589" spans="2:16">
      <c r="B14589" s="93"/>
      <c r="C14589" s="93"/>
      <c r="D14589" s="93"/>
      <c r="F14589" s="93"/>
      <c r="H14589" s="93"/>
      <c r="J14589" s="93"/>
      <c r="L14589" s="93"/>
      <c r="N14589" s="93"/>
      <c r="P14589" s="93"/>
    </row>
    <row r="14590" spans="2:16">
      <c r="B14590" s="93"/>
      <c r="C14590" s="93"/>
      <c r="D14590" s="93"/>
      <c r="F14590" s="93"/>
      <c r="H14590" s="93"/>
      <c r="J14590" s="93"/>
      <c r="L14590" s="93"/>
      <c r="N14590" s="93"/>
      <c r="P14590" s="93"/>
    </row>
    <row r="14591" spans="2:16">
      <c r="B14591" s="93"/>
      <c r="C14591" s="93"/>
      <c r="D14591" s="93"/>
      <c r="F14591" s="93"/>
      <c r="H14591" s="93"/>
      <c r="J14591" s="93"/>
      <c r="L14591" s="93"/>
      <c r="N14591" s="93"/>
      <c r="P14591" s="93"/>
    </row>
    <row r="14592" spans="2:16">
      <c r="B14592" s="93"/>
      <c r="C14592" s="93"/>
      <c r="D14592" s="93"/>
      <c r="F14592" s="93"/>
      <c r="H14592" s="93"/>
      <c r="J14592" s="93"/>
      <c r="L14592" s="93"/>
      <c r="N14592" s="93"/>
      <c r="P14592" s="93"/>
    </row>
    <row r="14593" spans="2:16">
      <c r="B14593" s="93"/>
      <c r="C14593" s="93"/>
      <c r="D14593" s="93"/>
      <c r="F14593" s="93"/>
      <c r="H14593" s="93"/>
      <c r="J14593" s="93"/>
      <c r="L14593" s="93"/>
      <c r="N14593" s="93"/>
      <c r="P14593" s="93"/>
    </row>
    <row r="14594" spans="2:16">
      <c r="B14594" s="93"/>
      <c r="C14594" s="93"/>
      <c r="D14594" s="93"/>
      <c r="F14594" s="93"/>
      <c r="H14594" s="93"/>
      <c r="J14594" s="93"/>
      <c r="L14594" s="93"/>
      <c r="N14594" s="93"/>
      <c r="P14594" s="93"/>
    </row>
    <row r="14595" spans="2:16">
      <c r="B14595" s="93"/>
      <c r="C14595" s="93"/>
      <c r="D14595" s="93"/>
      <c r="F14595" s="93"/>
      <c r="H14595" s="93"/>
      <c r="J14595" s="93"/>
      <c r="L14595" s="93"/>
      <c r="N14595" s="93"/>
      <c r="P14595" s="93"/>
    </row>
    <row r="14596" spans="2:16">
      <c r="B14596" s="93"/>
      <c r="C14596" s="93"/>
      <c r="D14596" s="93"/>
      <c r="F14596" s="93"/>
      <c r="H14596" s="93"/>
      <c r="J14596" s="93"/>
      <c r="L14596" s="93"/>
      <c r="N14596" s="93"/>
      <c r="P14596" s="93"/>
    </row>
    <row r="14597" spans="2:16">
      <c r="B14597" s="93"/>
      <c r="C14597" s="93"/>
      <c r="D14597" s="93"/>
      <c r="F14597" s="93"/>
      <c r="H14597" s="93"/>
      <c r="J14597" s="93"/>
      <c r="L14597" s="93"/>
      <c r="N14597" s="93"/>
      <c r="P14597" s="93"/>
    </row>
    <row r="14598" spans="2:16">
      <c r="B14598" s="93"/>
      <c r="C14598" s="93"/>
      <c r="D14598" s="93"/>
      <c r="F14598" s="93"/>
      <c r="H14598" s="93"/>
      <c r="J14598" s="93"/>
      <c r="L14598" s="93"/>
      <c r="N14598" s="93"/>
      <c r="P14598" s="93"/>
    </row>
    <row r="14599" spans="2:16">
      <c r="B14599" s="93"/>
      <c r="C14599" s="93"/>
      <c r="D14599" s="93"/>
      <c r="F14599" s="93"/>
      <c r="H14599" s="93"/>
      <c r="J14599" s="93"/>
      <c r="L14599" s="93"/>
      <c r="N14599" s="93"/>
      <c r="P14599" s="93"/>
    </row>
    <row r="14600" spans="2:16">
      <c r="B14600" s="93"/>
      <c r="C14600" s="93"/>
      <c r="D14600" s="93"/>
      <c r="F14600" s="93"/>
      <c r="H14600" s="93"/>
      <c r="J14600" s="93"/>
      <c r="L14600" s="93"/>
      <c r="N14600" s="93"/>
      <c r="P14600" s="93"/>
    </row>
    <row r="14601" spans="2:16">
      <c r="B14601" s="93"/>
      <c r="C14601" s="93"/>
      <c r="D14601" s="93"/>
      <c r="F14601" s="93"/>
      <c r="H14601" s="93"/>
      <c r="J14601" s="93"/>
      <c r="L14601" s="93"/>
      <c r="N14601" s="93"/>
      <c r="P14601" s="93"/>
    </row>
    <row r="14602" spans="2:16">
      <c r="B14602" s="93"/>
      <c r="C14602" s="93"/>
      <c r="D14602" s="93"/>
      <c r="F14602" s="93"/>
      <c r="H14602" s="93"/>
      <c r="J14602" s="93"/>
      <c r="L14602" s="93"/>
      <c r="N14602" s="93"/>
      <c r="P14602" s="93"/>
    </row>
    <row r="14603" spans="2:16">
      <c r="B14603" s="93"/>
      <c r="C14603" s="93"/>
      <c r="D14603" s="93"/>
      <c r="F14603" s="93"/>
      <c r="H14603" s="93"/>
      <c r="J14603" s="93"/>
      <c r="L14603" s="93"/>
      <c r="N14603" s="93"/>
      <c r="P14603" s="93"/>
    </row>
    <row r="14604" spans="2:16">
      <c r="B14604" s="93"/>
      <c r="C14604" s="93"/>
      <c r="D14604" s="93"/>
      <c r="F14604" s="93"/>
      <c r="H14604" s="93"/>
      <c r="J14604" s="93"/>
      <c r="L14604" s="93"/>
      <c r="N14604" s="93"/>
      <c r="P14604" s="93"/>
    </row>
    <row r="14605" spans="2:16">
      <c r="B14605" s="93"/>
      <c r="C14605" s="93"/>
      <c r="D14605" s="93"/>
      <c r="F14605" s="93"/>
      <c r="H14605" s="93"/>
      <c r="J14605" s="93"/>
      <c r="L14605" s="93"/>
      <c r="N14605" s="93"/>
      <c r="P14605" s="93"/>
    </row>
    <row r="14606" spans="2:16">
      <c r="B14606" s="93"/>
      <c r="C14606" s="93"/>
      <c r="D14606" s="93"/>
      <c r="F14606" s="93"/>
      <c r="H14606" s="93"/>
      <c r="J14606" s="93"/>
      <c r="L14606" s="93"/>
      <c r="N14606" s="93"/>
      <c r="P14606" s="93"/>
    </row>
    <row r="14607" spans="2:16">
      <c r="B14607" s="93"/>
      <c r="C14607" s="93"/>
      <c r="D14607" s="93"/>
      <c r="F14607" s="93"/>
      <c r="H14607" s="93"/>
      <c r="J14607" s="93"/>
      <c r="L14607" s="93"/>
      <c r="N14607" s="93"/>
      <c r="P14607" s="93"/>
    </row>
    <row r="14608" spans="2:16">
      <c r="B14608" s="93"/>
      <c r="C14608" s="93"/>
      <c r="D14608" s="93"/>
      <c r="F14608" s="93"/>
      <c r="H14608" s="93"/>
      <c r="J14608" s="93"/>
      <c r="L14608" s="93"/>
      <c r="N14608" s="93"/>
      <c r="P14608" s="93"/>
    </row>
    <row r="14609" spans="2:16">
      <c r="B14609" s="93"/>
      <c r="C14609" s="93"/>
      <c r="D14609" s="93"/>
      <c r="F14609" s="93"/>
      <c r="H14609" s="93"/>
      <c r="J14609" s="93"/>
      <c r="L14609" s="93"/>
      <c r="N14609" s="93"/>
      <c r="P14609" s="93"/>
    </row>
    <row r="14610" spans="2:16">
      <c r="B14610" s="93"/>
      <c r="C14610" s="93"/>
      <c r="D14610" s="93"/>
      <c r="F14610" s="93"/>
      <c r="H14610" s="93"/>
      <c r="J14610" s="93"/>
      <c r="L14610" s="93"/>
      <c r="N14610" s="93"/>
      <c r="P14610" s="93"/>
    </row>
    <row r="14611" spans="2:16">
      <c r="B14611" s="93"/>
      <c r="C14611" s="93"/>
      <c r="D14611" s="93"/>
      <c r="F14611" s="93"/>
      <c r="H14611" s="93"/>
      <c r="J14611" s="93"/>
      <c r="L14611" s="93"/>
      <c r="N14611" s="93"/>
      <c r="P14611" s="93"/>
    </row>
    <row r="14612" spans="2:16">
      <c r="B14612" s="93"/>
      <c r="C14612" s="93"/>
      <c r="D14612" s="93"/>
      <c r="F14612" s="93"/>
      <c r="H14612" s="93"/>
      <c r="J14612" s="93"/>
      <c r="L14612" s="93"/>
      <c r="N14612" s="93"/>
      <c r="P14612" s="93"/>
    </row>
    <row r="14613" spans="2:16">
      <c r="B14613" s="93"/>
      <c r="C14613" s="93"/>
      <c r="D14613" s="93"/>
      <c r="F14613" s="93"/>
      <c r="H14613" s="93"/>
      <c r="J14613" s="93"/>
      <c r="L14613" s="93"/>
      <c r="N14613" s="93"/>
      <c r="P14613" s="93"/>
    </row>
    <row r="14614" spans="2:16">
      <c r="B14614" s="93"/>
      <c r="C14614" s="93"/>
      <c r="D14614" s="93"/>
      <c r="F14614" s="93"/>
      <c r="H14614" s="93"/>
      <c r="J14614" s="93"/>
      <c r="L14614" s="93"/>
      <c r="N14614" s="93"/>
      <c r="P14614" s="93"/>
    </row>
    <row r="14615" spans="2:16">
      <c r="B14615" s="93"/>
      <c r="C14615" s="93"/>
      <c r="D14615" s="93"/>
      <c r="F14615" s="93"/>
      <c r="H14615" s="93"/>
      <c r="J14615" s="93"/>
      <c r="L14615" s="93"/>
      <c r="N14615" s="93"/>
      <c r="P14615" s="93"/>
    </row>
    <row r="14616" spans="2:16">
      <c r="B14616" s="93"/>
      <c r="C14616" s="93"/>
      <c r="D14616" s="93"/>
      <c r="F14616" s="93"/>
      <c r="H14616" s="93"/>
      <c r="J14616" s="93"/>
      <c r="L14616" s="93"/>
      <c r="N14616" s="93"/>
      <c r="P14616" s="93"/>
    </row>
    <row r="14617" spans="2:16">
      <c r="B14617" s="93"/>
      <c r="C14617" s="93"/>
      <c r="D14617" s="93"/>
      <c r="F14617" s="93"/>
      <c r="H14617" s="93"/>
      <c r="J14617" s="93"/>
      <c r="L14617" s="93"/>
      <c r="N14617" s="93"/>
      <c r="P14617" s="93"/>
    </row>
    <row r="14618" spans="2:16">
      <c r="B14618" s="93"/>
      <c r="C14618" s="93"/>
      <c r="D14618" s="93"/>
      <c r="F14618" s="93"/>
      <c r="H14618" s="93"/>
      <c r="J14618" s="93"/>
      <c r="L14618" s="93"/>
      <c r="N14618" s="93"/>
      <c r="P14618" s="93"/>
    </row>
    <row r="14619" spans="2:16">
      <c r="B14619" s="93"/>
      <c r="C14619" s="93"/>
      <c r="D14619" s="93"/>
      <c r="F14619" s="93"/>
      <c r="H14619" s="93"/>
      <c r="J14619" s="93"/>
      <c r="L14619" s="93"/>
      <c r="N14619" s="93"/>
      <c r="P14619" s="93"/>
    </row>
    <row r="14620" spans="2:16">
      <c r="B14620" s="93"/>
      <c r="C14620" s="93"/>
      <c r="D14620" s="93"/>
      <c r="F14620" s="93"/>
      <c r="H14620" s="93"/>
      <c r="J14620" s="93"/>
      <c r="L14620" s="93"/>
      <c r="N14620" s="93"/>
      <c r="P14620" s="93"/>
    </row>
    <row r="14621" spans="2:16">
      <c r="B14621" s="93"/>
      <c r="C14621" s="93"/>
      <c r="D14621" s="93"/>
      <c r="F14621" s="93"/>
      <c r="H14621" s="93"/>
      <c r="J14621" s="93"/>
      <c r="L14621" s="93"/>
      <c r="N14621" s="93"/>
      <c r="P14621" s="93"/>
    </row>
    <row r="14622" spans="2:16">
      <c r="B14622" s="93"/>
      <c r="C14622" s="93"/>
      <c r="D14622" s="93"/>
      <c r="F14622" s="93"/>
      <c r="H14622" s="93"/>
      <c r="J14622" s="93"/>
      <c r="L14622" s="93"/>
      <c r="N14622" s="93"/>
      <c r="P14622" s="93"/>
    </row>
    <row r="14623" spans="2:16">
      <c r="B14623" s="93"/>
      <c r="C14623" s="93"/>
      <c r="D14623" s="93"/>
      <c r="F14623" s="93"/>
      <c r="H14623" s="93"/>
      <c r="J14623" s="93"/>
      <c r="L14623" s="93"/>
      <c r="N14623" s="93"/>
      <c r="P14623" s="93"/>
    </row>
    <row r="14624" spans="2:16">
      <c r="B14624" s="93"/>
      <c r="C14624" s="93"/>
      <c r="D14624" s="93"/>
      <c r="F14624" s="93"/>
      <c r="H14624" s="93"/>
      <c r="J14624" s="93"/>
      <c r="L14624" s="93"/>
      <c r="N14624" s="93"/>
      <c r="P14624" s="93"/>
    </row>
    <row r="14625" spans="2:16">
      <c r="B14625" s="93"/>
      <c r="C14625" s="93"/>
      <c r="D14625" s="93"/>
      <c r="F14625" s="93"/>
      <c r="H14625" s="93"/>
      <c r="J14625" s="93"/>
      <c r="L14625" s="93"/>
      <c r="N14625" s="93"/>
      <c r="P14625" s="93"/>
    </row>
    <row r="14626" spans="2:16">
      <c r="B14626" s="93"/>
      <c r="C14626" s="93"/>
      <c r="D14626" s="93"/>
      <c r="F14626" s="93"/>
      <c r="H14626" s="93"/>
      <c r="J14626" s="93"/>
      <c r="L14626" s="93"/>
      <c r="N14626" s="93"/>
      <c r="P14626" s="93"/>
    </row>
    <row r="14627" spans="2:16">
      <c r="B14627" s="93"/>
      <c r="C14627" s="93"/>
      <c r="D14627" s="93"/>
      <c r="F14627" s="93"/>
      <c r="H14627" s="93"/>
      <c r="J14627" s="93"/>
      <c r="L14627" s="93"/>
      <c r="N14627" s="93"/>
      <c r="P14627" s="93"/>
    </row>
    <row r="14628" spans="2:16">
      <c r="B14628" s="93"/>
      <c r="C14628" s="93"/>
      <c r="D14628" s="93"/>
      <c r="F14628" s="93"/>
      <c r="H14628" s="93"/>
      <c r="J14628" s="93"/>
      <c r="L14628" s="93"/>
      <c r="N14628" s="93"/>
      <c r="P14628" s="93"/>
    </row>
    <row r="14629" spans="2:16">
      <c r="B14629" s="93"/>
      <c r="C14629" s="93"/>
      <c r="D14629" s="93"/>
      <c r="F14629" s="93"/>
      <c r="H14629" s="93"/>
      <c r="J14629" s="93"/>
      <c r="L14629" s="93"/>
      <c r="N14629" s="93"/>
      <c r="P14629" s="93"/>
    </row>
    <row r="14630" spans="2:16">
      <c r="B14630" s="93"/>
      <c r="C14630" s="93"/>
      <c r="D14630" s="93"/>
      <c r="F14630" s="93"/>
      <c r="H14630" s="93"/>
      <c r="J14630" s="93"/>
      <c r="L14630" s="93"/>
      <c r="N14630" s="93"/>
      <c r="P14630" s="93"/>
    </row>
    <row r="14631" spans="2:16">
      <c r="B14631" s="93"/>
      <c r="C14631" s="93"/>
      <c r="D14631" s="93"/>
      <c r="F14631" s="93"/>
      <c r="H14631" s="93"/>
      <c r="J14631" s="93"/>
      <c r="L14631" s="93"/>
      <c r="N14631" s="93"/>
      <c r="P14631" s="93"/>
    </row>
    <row r="14632" spans="2:16">
      <c r="B14632" s="93"/>
      <c r="C14632" s="93"/>
      <c r="D14632" s="93"/>
      <c r="F14632" s="93"/>
      <c r="H14632" s="93"/>
      <c r="J14632" s="93"/>
      <c r="L14632" s="93"/>
      <c r="N14632" s="93"/>
      <c r="P14632" s="93"/>
    </row>
    <row r="14633" spans="2:16">
      <c r="B14633" s="93"/>
      <c r="C14633" s="93"/>
      <c r="D14633" s="93"/>
      <c r="F14633" s="93"/>
      <c r="H14633" s="93"/>
      <c r="J14633" s="93"/>
      <c r="L14633" s="93"/>
      <c r="N14633" s="93"/>
      <c r="P14633" s="93"/>
    </row>
    <row r="14634" spans="2:16">
      <c r="B14634" s="93"/>
      <c r="C14634" s="93"/>
      <c r="D14634" s="93"/>
      <c r="F14634" s="93"/>
      <c r="H14634" s="93"/>
      <c r="J14634" s="93"/>
      <c r="L14634" s="93"/>
      <c r="N14634" s="93"/>
      <c r="P14634" s="93"/>
    </row>
    <row r="14635" spans="2:16">
      <c r="B14635" s="93"/>
      <c r="C14635" s="93"/>
      <c r="D14635" s="93"/>
      <c r="F14635" s="93"/>
      <c r="H14635" s="93"/>
      <c r="J14635" s="93"/>
      <c r="L14635" s="93"/>
      <c r="N14635" s="93"/>
      <c r="P14635" s="93"/>
    </row>
    <row r="14636" spans="2:16">
      <c r="B14636" s="93"/>
      <c r="C14636" s="93"/>
      <c r="D14636" s="93"/>
      <c r="F14636" s="93"/>
      <c r="H14636" s="93"/>
      <c r="J14636" s="93"/>
      <c r="L14636" s="93"/>
      <c r="N14636" s="93"/>
      <c r="P14636" s="93"/>
    </row>
    <row r="14637" spans="2:16">
      <c r="B14637" s="93"/>
      <c r="C14637" s="93"/>
      <c r="D14637" s="93"/>
      <c r="F14637" s="93"/>
      <c r="H14637" s="93"/>
      <c r="J14637" s="93"/>
      <c r="L14637" s="93"/>
      <c r="N14637" s="93"/>
      <c r="P14637" s="93"/>
    </row>
    <row r="14638" spans="2:16">
      <c r="B14638" s="93"/>
      <c r="C14638" s="93"/>
      <c r="D14638" s="93"/>
      <c r="F14638" s="93"/>
      <c r="H14638" s="93"/>
      <c r="J14638" s="93"/>
      <c r="L14638" s="93"/>
      <c r="N14638" s="93"/>
      <c r="P14638" s="93"/>
    </row>
    <row r="14639" spans="2:16">
      <c r="B14639" s="93"/>
      <c r="C14639" s="93"/>
      <c r="D14639" s="93"/>
      <c r="F14639" s="93"/>
      <c r="H14639" s="93"/>
      <c r="J14639" s="93"/>
      <c r="L14639" s="93"/>
      <c r="N14639" s="93"/>
      <c r="P14639" s="93"/>
    </row>
    <row r="14640" spans="2:16">
      <c r="B14640" s="93"/>
      <c r="C14640" s="93"/>
      <c r="D14640" s="93"/>
      <c r="F14640" s="93"/>
      <c r="H14640" s="93"/>
      <c r="J14640" s="93"/>
      <c r="L14640" s="93"/>
      <c r="N14640" s="93"/>
      <c r="P14640" s="93"/>
    </row>
    <row r="14641" spans="2:16">
      <c r="B14641" s="93"/>
      <c r="C14641" s="93"/>
      <c r="D14641" s="93"/>
      <c r="F14641" s="93"/>
      <c r="H14641" s="93"/>
      <c r="J14641" s="93"/>
      <c r="L14641" s="93"/>
      <c r="N14641" s="93"/>
      <c r="P14641" s="93"/>
    </row>
    <row r="14642" spans="2:16">
      <c r="B14642" s="93"/>
      <c r="C14642" s="93"/>
      <c r="D14642" s="93"/>
      <c r="F14642" s="93"/>
      <c r="H14642" s="93"/>
      <c r="J14642" s="93"/>
      <c r="L14642" s="93"/>
      <c r="N14642" s="93"/>
      <c r="P14642" s="93"/>
    </row>
    <row r="14643" spans="2:16">
      <c r="B14643" s="93"/>
      <c r="C14643" s="93"/>
      <c r="D14643" s="93"/>
      <c r="F14643" s="93"/>
      <c r="H14643" s="93"/>
      <c r="J14643" s="93"/>
      <c r="L14643" s="93"/>
      <c r="N14643" s="93"/>
      <c r="P14643" s="93"/>
    </row>
    <row r="14644" spans="2:16">
      <c r="B14644" s="93"/>
      <c r="C14644" s="93"/>
      <c r="D14644" s="93"/>
      <c r="F14644" s="93"/>
      <c r="H14644" s="93"/>
      <c r="J14644" s="93"/>
      <c r="L14644" s="93"/>
      <c r="N14644" s="93"/>
      <c r="P14644" s="93"/>
    </row>
    <row r="14645" spans="2:16">
      <c r="B14645" s="93"/>
      <c r="C14645" s="93"/>
      <c r="D14645" s="93"/>
      <c r="F14645" s="93"/>
      <c r="H14645" s="93"/>
      <c r="J14645" s="93"/>
      <c r="L14645" s="93"/>
      <c r="N14645" s="93"/>
      <c r="P14645" s="93"/>
    </row>
    <row r="14646" spans="2:16">
      <c r="B14646" s="93"/>
      <c r="C14646" s="93"/>
      <c r="D14646" s="93"/>
      <c r="F14646" s="93"/>
      <c r="H14646" s="93"/>
      <c r="J14646" s="93"/>
      <c r="L14646" s="93"/>
      <c r="N14646" s="93"/>
      <c r="P14646" s="93"/>
    </row>
    <row r="14647" spans="2:16">
      <c r="B14647" s="93"/>
      <c r="C14647" s="93"/>
      <c r="D14647" s="93"/>
      <c r="F14647" s="93"/>
      <c r="H14647" s="93"/>
      <c r="J14647" s="93"/>
      <c r="L14647" s="93"/>
      <c r="N14647" s="93"/>
      <c r="P14647" s="93"/>
    </row>
    <row r="14648" spans="2:16">
      <c r="B14648" s="93"/>
      <c r="C14648" s="93"/>
      <c r="D14648" s="93"/>
      <c r="F14648" s="93"/>
      <c r="H14648" s="93"/>
      <c r="J14648" s="93"/>
      <c r="L14648" s="93"/>
      <c r="N14648" s="93"/>
      <c r="P14648" s="93"/>
    </row>
    <row r="14649" spans="2:16">
      <c r="B14649" s="93"/>
      <c r="C14649" s="93"/>
      <c r="D14649" s="93"/>
      <c r="F14649" s="93"/>
      <c r="H14649" s="93"/>
      <c r="J14649" s="93"/>
      <c r="L14649" s="93"/>
      <c r="N14649" s="93"/>
      <c r="P14649" s="93"/>
    </row>
    <row r="14650" spans="2:16">
      <c r="B14650" s="93"/>
      <c r="C14650" s="93"/>
      <c r="D14650" s="93"/>
      <c r="F14650" s="93"/>
      <c r="H14650" s="93"/>
      <c r="J14650" s="93"/>
      <c r="L14650" s="93"/>
      <c r="N14650" s="93"/>
      <c r="P14650" s="93"/>
    </row>
    <row r="14651" spans="2:16">
      <c r="B14651" s="93"/>
      <c r="C14651" s="93"/>
      <c r="D14651" s="93"/>
      <c r="F14651" s="93"/>
      <c r="H14651" s="93"/>
      <c r="J14651" s="93"/>
      <c r="L14651" s="93"/>
      <c r="N14651" s="93"/>
      <c r="P14651" s="93"/>
    </row>
    <row r="14652" spans="2:16">
      <c r="B14652" s="93"/>
      <c r="C14652" s="93"/>
      <c r="D14652" s="93"/>
      <c r="F14652" s="93"/>
      <c r="H14652" s="93"/>
      <c r="J14652" s="93"/>
      <c r="L14652" s="93"/>
      <c r="N14652" s="93"/>
      <c r="P14652" s="93"/>
    </row>
    <row r="14653" spans="2:16">
      <c r="B14653" s="93"/>
      <c r="C14653" s="93"/>
      <c r="D14653" s="93"/>
      <c r="F14653" s="93"/>
      <c r="H14653" s="93"/>
      <c r="J14653" s="93"/>
      <c r="L14653" s="93"/>
      <c r="N14653" s="93"/>
      <c r="P14653" s="93"/>
    </row>
    <row r="14654" spans="2:16">
      <c r="B14654" s="93"/>
      <c r="C14654" s="93"/>
      <c r="D14654" s="93"/>
      <c r="F14654" s="93"/>
      <c r="H14654" s="93"/>
      <c r="J14654" s="93"/>
      <c r="L14654" s="93"/>
      <c r="N14654" s="93"/>
      <c r="P14654" s="93"/>
    </row>
    <row r="14655" spans="2:16">
      <c r="B14655" s="93"/>
      <c r="C14655" s="93"/>
      <c r="D14655" s="93"/>
      <c r="F14655" s="93"/>
      <c r="H14655" s="93"/>
      <c r="J14655" s="93"/>
      <c r="L14655" s="93"/>
      <c r="N14655" s="93"/>
      <c r="P14655" s="93"/>
    </row>
    <row r="14656" spans="2:16">
      <c r="B14656" s="93"/>
      <c r="C14656" s="93"/>
      <c r="D14656" s="93"/>
      <c r="F14656" s="93"/>
      <c r="H14656" s="93"/>
      <c r="J14656" s="93"/>
      <c r="L14656" s="93"/>
      <c r="N14656" s="93"/>
      <c r="P14656" s="93"/>
    </row>
    <row r="14657" spans="2:16">
      <c r="B14657" s="93"/>
      <c r="C14657" s="93"/>
      <c r="D14657" s="93"/>
      <c r="F14657" s="93"/>
      <c r="H14657" s="93"/>
      <c r="J14657" s="93"/>
      <c r="L14657" s="93"/>
      <c r="N14657" s="93"/>
      <c r="P14657" s="93"/>
    </row>
    <row r="14658" spans="2:16">
      <c r="B14658" s="93"/>
      <c r="C14658" s="93"/>
      <c r="D14658" s="93"/>
      <c r="F14658" s="93"/>
      <c r="H14658" s="93"/>
      <c r="J14658" s="93"/>
      <c r="L14658" s="93"/>
      <c r="N14658" s="93"/>
      <c r="P14658" s="93"/>
    </row>
    <row r="14659" spans="2:16">
      <c r="B14659" s="93"/>
      <c r="C14659" s="93"/>
      <c r="D14659" s="93"/>
      <c r="F14659" s="93"/>
      <c r="H14659" s="93"/>
      <c r="J14659" s="93"/>
      <c r="L14659" s="93"/>
      <c r="N14659" s="93"/>
      <c r="P14659" s="93"/>
    </row>
    <row r="14660" spans="2:16">
      <c r="B14660" s="93"/>
      <c r="C14660" s="93"/>
      <c r="D14660" s="93"/>
      <c r="F14660" s="93"/>
      <c r="H14660" s="93"/>
      <c r="J14660" s="93"/>
      <c r="L14660" s="93"/>
      <c r="N14660" s="93"/>
      <c r="P14660" s="93"/>
    </row>
    <row r="14661" spans="2:16">
      <c r="B14661" s="93"/>
      <c r="C14661" s="93"/>
      <c r="D14661" s="93"/>
      <c r="F14661" s="93"/>
      <c r="H14661" s="93"/>
      <c r="J14661" s="93"/>
      <c r="L14661" s="93"/>
      <c r="N14661" s="93"/>
      <c r="P14661" s="93"/>
    </row>
    <row r="14662" spans="2:16">
      <c r="B14662" s="93"/>
      <c r="C14662" s="93"/>
      <c r="D14662" s="93"/>
      <c r="F14662" s="93"/>
      <c r="H14662" s="93"/>
      <c r="J14662" s="93"/>
      <c r="L14662" s="93"/>
      <c r="N14662" s="93"/>
      <c r="P14662" s="93"/>
    </row>
    <row r="14663" spans="2:16">
      <c r="B14663" s="93"/>
      <c r="C14663" s="93"/>
      <c r="D14663" s="93"/>
      <c r="F14663" s="93"/>
      <c r="H14663" s="93"/>
      <c r="J14663" s="93"/>
      <c r="L14663" s="93"/>
      <c r="N14663" s="93"/>
      <c r="P14663" s="93"/>
    </row>
    <row r="14664" spans="2:16">
      <c r="B14664" s="93"/>
      <c r="C14664" s="93"/>
      <c r="D14664" s="93"/>
      <c r="F14664" s="93"/>
      <c r="H14664" s="93"/>
      <c r="J14664" s="93"/>
      <c r="L14664" s="93"/>
      <c r="N14664" s="93"/>
      <c r="P14664" s="93"/>
    </row>
    <row r="14665" spans="2:16">
      <c r="B14665" s="93"/>
      <c r="C14665" s="93"/>
      <c r="D14665" s="93"/>
      <c r="F14665" s="93"/>
      <c r="H14665" s="93"/>
      <c r="J14665" s="93"/>
      <c r="L14665" s="93"/>
      <c r="N14665" s="93"/>
      <c r="P14665" s="93"/>
    </row>
    <row r="14666" spans="2:16">
      <c r="B14666" s="93"/>
      <c r="C14666" s="93"/>
      <c r="D14666" s="93"/>
      <c r="F14666" s="93"/>
      <c r="H14666" s="93"/>
      <c r="J14666" s="93"/>
      <c r="L14666" s="93"/>
      <c r="N14666" s="93"/>
      <c r="P14666" s="93"/>
    </row>
    <row r="14667" spans="2:16">
      <c r="B14667" s="93"/>
      <c r="C14667" s="93"/>
      <c r="D14667" s="93"/>
      <c r="F14667" s="93"/>
      <c r="H14667" s="93"/>
      <c r="J14667" s="93"/>
      <c r="L14667" s="93"/>
      <c r="N14667" s="93"/>
      <c r="P14667" s="93"/>
    </row>
    <row r="14668" spans="2:16">
      <c r="B14668" s="93"/>
      <c r="C14668" s="93"/>
      <c r="D14668" s="93"/>
      <c r="F14668" s="93"/>
      <c r="H14668" s="93"/>
      <c r="J14668" s="93"/>
      <c r="L14668" s="93"/>
      <c r="N14668" s="93"/>
      <c r="P14668" s="93"/>
    </row>
    <row r="14669" spans="2:16">
      <c r="B14669" s="93"/>
      <c r="C14669" s="93"/>
      <c r="D14669" s="93"/>
      <c r="F14669" s="93"/>
      <c r="H14669" s="93"/>
      <c r="J14669" s="93"/>
      <c r="L14669" s="93"/>
      <c r="N14669" s="93"/>
      <c r="P14669" s="93"/>
    </row>
    <row r="14670" spans="2:16">
      <c r="B14670" s="93"/>
      <c r="C14670" s="93"/>
      <c r="D14670" s="93"/>
      <c r="F14670" s="93"/>
      <c r="H14670" s="93"/>
      <c r="J14670" s="93"/>
      <c r="L14670" s="93"/>
      <c r="N14670" s="93"/>
      <c r="P14670" s="93"/>
    </row>
    <row r="14671" spans="2:16">
      <c r="B14671" s="93"/>
      <c r="C14671" s="93"/>
      <c r="D14671" s="93"/>
      <c r="F14671" s="93"/>
      <c r="H14671" s="93"/>
      <c r="J14671" s="93"/>
      <c r="L14671" s="93"/>
      <c r="N14671" s="93"/>
      <c r="P14671" s="93"/>
    </row>
    <row r="14672" spans="2:16">
      <c r="B14672" s="93"/>
      <c r="C14672" s="93"/>
      <c r="D14672" s="93"/>
      <c r="F14672" s="93"/>
      <c r="H14672" s="93"/>
      <c r="J14672" s="93"/>
      <c r="L14672" s="93"/>
      <c r="N14672" s="93"/>
      <c r="P14672" s="93"/>
    </row>
    <row r="14673" spans="2:16">
      <c r="B14673" s="93"/>
      <c r="C14673" s="93"/>
      <c r="D14673" s="93"/>
      <c r="F14673" s="93"/>
      <c r="H14673" s="93"/>
      <c r="J14673" s="93"/>
      <c r="L14673" s="93"/>
      <c r="N14673" s="93"/>
      <c r="P14673" s="93"/>
    </row>
    <row r="14674" spans="2:16">
      <c r="B14674" s="93"/>
      <c r="C14674" s="93"/>
      <c r="D14674" s="93"/>
      <c r="F14674" s="93"/>
      <c r="H14674" s="93"/>
      <c r="J14674" s="93"/>
      <c r="L14674" s="93"/>
      <c r="N14674" s="93"/>
      <c r="P14674" s="93"/>
    </row>
    <row r="14675" spans="2:16">
      <c r="B14675" s="93"/>
      <c r="C14675" s="93"/>
      <c r="D14675" s="93"/>
      <c r="F14675" s="93"/>
      <c r="H14675" s="93"/>
      <c r="J14675" s="93"/>
      <c r="L14675" s="93"/>
      <c r="N14675" s="93"/>
      <c r="P14675" s="93"/>
    </row>
    <row r="14676" spans="2:16">
      <c r="B14676" s="93"/>
      <c r="C14676" s="93"/>
      <c r="D14676" s="93"/>
      <c r="F14676" s="93"/>
      <c r="H14676" s="93"/>
      <c r="J14676" s="93"/>
      <c r="L14676" s="93"/>
      <c r="N14676" s="93"/>
      <c r="P14676" s="93"/>
    </row>
    <row r="14677" spans="2:16">
      <c r="B14677" s="93"/>
      <c r="C14677" s="93"/>
      <c r="D14677" s="93"/>
      <c r="F14677" s="93"/>
      <c r="H14677" s="93"/>
      <c r="J14677" s="93"/>
      <c r="L14677" s="93"/>
      <c r="N14677" s="93"/>
      <c r="P14677" s="93"/>
    </row>
    <row r="14678" spans="2:16">
      <c r="B14678" s="93"/>
      <c r="C14678" s="93"/>
      <c r="D14678" s="93"/>
      <c r="F14678" s="93"/>
      <c r="H14678" s="93"/>
      <c r="J14678" s="93"/>
      <c r="L14678" s="93"/>
      <c r="N14678" s="93"/>
      <c r="P14678" s="93"/>
    </row>
    <row r="14679" spans="2:16">
      <c r="B14679" s="93"/>
      <c r="C14679" s="93"/>
      <c r="D14679" s="93"/>
      <c r="F14679" s="93"/>
      <c r="H14679" s="93"/>
      <c r="J14679" s="93"/>
      <c r="L14679" s="93"/>
      <c r="N14679" s="93"/>
      <c r="P14679" s="93"/>
    </row>
    <row r="14680" spans="2:16">
      <c r="B14680" s="93"/>
      <c r="C14680" s="93"/>
      <c r="D14680" s="93"/>
      <c r="F14680" s="93"/>
      <c r="H14680" s="93"/>
      <c r="J14680" s="93"/>
      <c r="L14680" s="93"/>
      <c r="N14680" s="93"/>
      <c r="P14680" s="93"/>
    </row>
    <row r="14681" spans="2:16">
      <c r="B14681" s="93"/>
      <c r="C14681" s="93"/>
      <c r="D14681" s="93"/>
      <c r="F14681" s="93"/>
      <c r="H14681" s="93"/>
      <c r="J14681" s="93"/>
      <c r="L14681" s="93"/>
      <c r="N14681" s="93"/>
      <c r="P14681" s="93"/>
    </row>
    <row r="14682" spans="2:16">
      <c r="B14682" s="93"/>
      <c r="C14682" s="93"/>
      <c r="D14682" s="93"/>
      <c r="F14682" s="93"/>
      <c r="H14682" s="93"/>
      <c r="J14682" s="93"/>
      <c r="L14682" s="93"/>
      <c r="N14682" s="93"/>
      <c r="P14682" s="93"/>
    </row>
    <row r="14683" spans="2:16">
      <c r="B14683" s="93"/>
      <c r="C14683" s="93"/>
      <c r="D14683" s="93"/>
      <c r="F14683" s="93"/>
      <c r="H14683" s="93"/>
      <c r="J14683" s="93"/>
      <c r="L14683" s="93"/>
      <c r="N14683" s="93"/>
      <c r="P14683" s="93"/>
    </row>
    <row r="14684" spans="2:16">
      <c r="B14684" s="93"/>
      <c r="C14684" s="93"/>
      <c r="D14684" s="93"/>
      <c r="F14684" s="93"/>
      <c r="H14684" s="93"/>
      <c r="J14684" s="93"/>
      <c r="L14684" s="93"/>
      <c r="N14684" s="93"/>
      <c r="P14684" s="93"/>
    </row>
    <row r="14685" spans="2:16">
      <c r="B14685" s="93"/>
      <c r="C14685" s="93"/>
      <c r="D14685" s="93"/>
      <c r="F14685" s="93"/>
      <c r="H14685" s="93"/>
      <c r="J14685" s="93"/>
      <c r="L14685" s="93"/>
      <c r="N14685" s="93"/>
      <c r="P14685" s="93"/>
    </row>
    <row r="14686" spans="2:16">
      <c r="B14686" s="93"/>
      <c r="C14686" s="93"/>
      <c r="D14686" s="93"/>
      <c r="F14686" s="93"/>
      <c r="H14686" s="93"/>
      <c r="J14686" s="93"/>
      <c r="L14686" s="93"/>
      <c r="N14686" s="93"/>
      <c r="P14686" s="93"/>
    </row>
    <row r="14687" spans="2:16">
      <c r="B14687" s="93"/>
      <c r="C14687" s="93"/>
      <c r="D14687" s="93"/>
      <c r="F14687" s="93"/>
      <c r="H14687" s="93"/>
      <c r="J14687" s="93"/>
      <c r="L14687" s="93"/>
      <c r="N14687" s="93"/>
      <c r="P14687" s="93"/>
    </row>
    <row r="14688" spans="2:16">
      <c r="B14688" s="93"/>
      <c r="C14688" s="93"/>
      <c r="D14688" s="93"/>
      <c r="F14688" s="93"/>
      <c r="H14688" s="93"/>
      <c r="J14688" s="93"/>
      <c r="L14688" s="93"/>
      <c r="N14688" s="93"/>
      <c r="P14688" s="93"/>
    </row>
    <row r="14689" spans="2:16">
      <c r="B14689" s="93"/>
      <c r="C14689" s="93"/>
      <c r="D14689" s="93"/>
      <c r="F14689" s="93"/>
      <c r="H14689" s="93"/>
      <c r="J14689" s="93"/>
      <c r="L14689" s="93"/>
      <c r="N14689" s="93"/>
      <c r="P14689" s="93"/>
    </row>
    <row r="14690" spans="2:16">
      <c r="B14690" s="93"/>
      <c r="C14690" s="93"/>
      <c r="D14690" s="93"/>
      <c r="F14690" s="93"/>
      <c r="H14690" s="93"/>
      <c r="J14690" s="93"/>
      <c r="L14690" s="93"/>
      <c r="N14690" s="93"/>
      <c r="P14690" s="93"/>
    </row>
    <row r="14691" spans="2:16">
      <c r="B14691" s="93"/>
      <c r="C14691" s="93"/>
      <c r="D14691" s="93"/>
      <c r="F14691" s="93"/>
      <c r="H14691" s="93"/>
      <c r="J14691" s="93"/>
      <c r="L14691" s="93"/>
      <c r="N14691" s="93"/>
      <c r="P14691" s="93"/>
    </row>
    <row r="14692" spans="2:16">
      <c r="B14692" s="93"/>
      <c r="C14692" s="93"/>
      <c r="D14692" s="93"/>
      <c r="F14692" s="93"/>
      <c r="H14692" s="93"/>
      <c r="J14692" s="93"/>
      <c r="L14692" s="93"/>
      <c r="N14692" s="93"/>
      <c r="P14692" s="93"/>
    </row>
    <row r="14693" spans="2:16">
      <c r="B14693" s="93"/>
      <c r="C14693" s="93"/>
      <c r="D14693" s="93"/>
      <c r="F14693" s="93"/>
      <c r="H14693" s="93"/>
      <c r="J14693" s="93"/>
      <c r="L14693" s="93"/>
      <c r="N14693" s="93"/>
      <c r="P14693" s="93"/>
    </row>
    <row r="14694" spans="2:16">
      <c r="B14694" s="93"/>
      <c r="C14694" s="93"/>
      <c r="D14694" s="93"/>
      <c r="F14694" s="93"/>
      <c r="H14694" s="93"/>
      <c r="J14694" s="93"/>
      <c r="L14694" s="93"/>
      <c r="N14694" s="93"/>
      <c r="P14694" s="93"/>
    </row>
    <row r="14695" spans="2:16">
      <c r="B14695" s="93"/>
      <c r="C14695" s="93"/>
      <c r="D14695" s="93"/>
      <c r="F14695" s="93"/>
      <c r="H14695" s="93"/>
      <c r="J14695" s="93"/>
      <c r="L14695" s="93"/>
      <c r="N14695" s="93"/>
      <c r="P14695" s="93"/>
    </row>
    <row r="14696" spans="2:16">
      <c r="B14696" s="93"/>
      <c r="C14696" s="93"/>
      <c r="D14696" s="93"/>
      <c r="F14696" s="93"/>
      <c r="H14696" s="93"/>
      <c r="J14696" s="93"/>
      <c r="L14696" s="93"/>
      <c r="N14696" s="93"/>
      <c r="P14696" s="93"/>
    </row>
    <row r="14697" spans="2:16">
      <c r="B14697" s="93"/>
      <c r="C14697" s="93"/>
      <c r="D14697" s="93"/>
      <c r="F14697" s="93"/>
      <c r="H14697" s="93"/>
      <c r="J14697" s="93"/>
      <c r="L14697" s="93"/>
      <c r="N14697" s="93"/>
      <c r="P14697" s="93"/>
    </row>
    <row r="14698" spans="2:16">
      <c r="B14698" s="93"/>
      <c r="C14698" s="93"/>
      <c r="D14698" s="93"/>
      <c r="F14698" s="93"/>
      <c r="H14698" s="93"/>
      <c r="J14698" s="93"/>
      <c r="L14698" s="93"/>
      <c r="N14698" s="93"/>
      <c r="P14698" s="93"/>
    </row>
    <row r="14699" spans="2:16">
      <c r="B14699" s="93"/>
      <c r="C14699" s="93"/>
      <c r="D14699" s="93"/>
      <c r="F14699" s="93"/>
      <c r="H14699" s="93"/>
      <c r="J14699" s="93"/>
      <c r="L14699" s="93"/>
      <c r="N14699" s="93"/>
      <c r="P14699" s="93"/>
    </row>
    <row r="14700" spans="2:16">
      <c r="B14700" s="93"/>
      <c r="C14700" s="93"/>
      <c r="D14700" s="93"/>
      <c r="F14700" s="93"/>
      <c r="H14700" s="93"/>
      <c r="J14700" s="93"/>
      <c r="L14700" s="93"/>
      <c r="N14700" s="93"/>
      <c r="P14700" s="93"/>
    </row>
    <row r="14701" spans="2:16">
      <c r="B14701" s="93"/>
      <c r="C14701" s="93"/>
      <c r="D14701" s="93"/>
      <c r="F14701" s="93"/>
      <c r="H14701" s="93"/>
      <c r="J14701" s="93"/>
      <c r="L14701" s="93"/>
      <c r="N14701" s="93"/>
      <c r="P14701" s="93"/>
    </row>
    <row r="14702" spans="2:16">
      <c r="B14702" s="93"/>
      <c r="C14702" s="93"/>
      <c r="D14702" s="93"/>
      <c r="F14702" s="93"/>
      <c r="H14702" s="93"/>
      <c r="J14702" s="93"/>
      <c r="L14702" s="93"/>
      <c r="N14702" s="93"/>
      <c r="P14702" s="93"/>
    </row>
    <row r="14703" spans="2:16">
      <c r="B14703" s="93"/>
      <c r="C14703" s="93"/>
      <c r="D14703" s="93"/>
      <c r="F14703" s="93"/>
      <c r="H14703" s="93"/>
      <c r="J14703" s="93"/>
      <c r="L14703" s="93"/>
      <c r="N14703" s="93"/>
      <c r="P14703" s="93"/>
    </row>
    <row r="14704" spans="2:16">
      <c r="B14704" s="93"/>
      <c r="C14704" s="93"/>
      <c r="D14704" s="93"/>
      <c r="F14704" s="93"/>
      <c r="H14704" s="93"/>
      <c r="J14704" s="93"/>
      <c r="L14704" s="93"/>
      <c r="N14704" s="93"/>
      <c r="P14704" s="93"/>
    </row>
    <row r="14705" spans="2:16">
      <c r="B14705" s="93"/>
      <c r="C14705" s="93"/>
      <c r="D14705" s="93"/>
      <c r="F14705" s="93"/>
      <c r="H14705" s="93"/>
      <c r="J14705" s="93"/>
      <c r="L14705" s="93"/>
      <c r="N14705" s="93"/>
      <c r="P14705" s="93"/>
    </row>
    <row r="14706" spans="2:16">
      <c r="B14706" s="93"/>
      <c r="C14706" s="93"/>
      <c r="D14706" s="93"/>
      <c r="F14706" s="93"/>
      <c r="H14706" s="93"/>
      <c r="J14706" s="93"/>
      <c r="L14706" s="93"/>
      <c r="N14706" s="93"/>
      <c r="P14706" s="93"/>
    </row>
    <row r="14707" spans="2:16">
      <c r="B14707" s="93"/>
      <c r="C14707" s="93"/>
      <c r="D14707" s="93"/>
      <c r="F14707" s="93"/>
      <c r="H14707" s="93"/>
      <c r="J14707" s="93"/>
      <c r="L14707" s="93"/>
      <c r="N14707" s="93"/>
      <c r="P14707" s="93"/>
    </row>
    <row r="14708" spans="2:16">
      <c r="B14708" s="93"/>
      <c r="C14708" s="93"/>
      <c r="D14708" s="93"/>
      <c r="F14708" s="93"/>
      <c r="H14708" s="93"/>
      <c r="J14708" s="93"/>
      <c r="L14708" s="93"/>
      <c r="N14708" s="93"/>
      <c r="P14708" s="93"/>
    </row>
    <row r="14709" spans="2:16">
      <c r="B14709" s="93"/>
      <c r="C14709" s="93"/>
      <c r="D14709" s="93"/>
      <c r="F14709" s="93"/>
      <c r="H14709" s="93"/>
      <c r="J14709" s="93"/>
      <c r="L14709" s="93"/>
      <c r="N14709" s="93"/>
      <c r="P14709" s="93"/>
    </row>
    <row r="14710" spans="2:16">
      <c r="B14710" s="93"/>
      <c r="C14710" s="93"/>
      <c r="D14710" s="93"/>
      <c r="F14710" s="93"/>
      <c r="H14710" s="93"/>
      <c r="J14710" s="93"/>
      <c r="L14710" s="93"/>
      <c r="N14710" s="93"/>
      <c r="P14710" s="93"/>
    </row>
    <row r="14711" spans="2:16">
      <c r="B14711" s="93"/>
      <c r="C14711" s="93"/>
      <c r="D14711" s="93"/>
      <c r="F14711" s="93"/>
      <c r="H14711" s="93"/>
      <c r="J14711" s="93"/>
      <c r="L14711" s="93"/>
      <c r="N14711" s="93"/>
      <c r="P14711" s="93"/>
    </row>
    <row r="14712" spans="2:16">
      <c r="B14712" s="93"/>
      <c r="C14712" s="93"/>
      <c r="D14712" s="93"/>
      <c r="F14712" s="93"/>
      <c r="H14712" s="93"/>
      <c r="J14712" s="93"/>
      <c r="L14712" s="93"/>
      <c r="N14712" s="93"/>
      <c r="P14712" s="93"/>
    </row>
    <row r="14713" spans="2:16">
      <c r="B14713" s="93"/>
      <c r="C14713" s="93"/>
      <c r="D14713" s="93"/>
      <c r="F14713" s="93"/>
      <c r="H14713" s="93"/>
      <c r="J14713" s="93"/>
      <c r="L14713" s="93"/>
      <c r="N14713" s="93"/>
      <c r="P14713" s="93"/>
    </row>
    <row r="14714" spans="2:16">
      <c r="B14714" s="93"/>
      <c r="C14714" s="93"/>
      <c r="D14714" s="93"/>
      <c r="F14714" s="93"/>
      <c r="H14714" s="93"/>
      <c r="J14714" s="93"/>
      <c r="L14714" s="93"/>
      <c r="N14714" s="93"/>
      <c r="P14714" s="93"/>
    </row>
    <row r="14715" spans="2:16">
      <c r="B14715" s="93"/>
      <c r="C14715" s="93"/>
      <c r="D14715" s="93"/>
      <c r="F14715" s="93"/>
      <c r="H14715" s="93"/>
      <c r="J14715" s="93"/>
      <c r="L14715" s="93"/>
      <c r="N14715" s="93"/>
      <c r="P14715" s="93"/>
    </row>
    <row r="14716" spans="2:16">
      <c r="B14716" s="93"/>
      <c r="C14716" s="93"/>
      <c r="D14716" s="93"/>
      <c r="F14716" s="93"/>
      <c r="H14716" s="93"/>
      <c r="J14716" s="93"/>
      <c r="L14716" s="93"/>
      <c r="N14716" s="93"/>
      <c r="P14716" s="93"/>
    </row>
    <row r="14717" spans="2:16">
      <c r="B14717" s="93"/>
      <c r="C14717" s="93"/>
      <c r="D14717" s="93"/>
      <c r="F14717" s="93"/>
      <c r="H14717" s="93"/>
      <c r="J14717" s="93"/>
      <c r="L14717" s="93"/>
      <c r="N14717" s="93"/>
      <c r="P14717" s="93"/>
    </row>
    <row r="14718" spans="2:16">
      <c r="B14718" s="93"/>
      <c r="C14718" s="93"/>
      <c r="D14718" s="93"/>
      <c r="F14718" s="93"/>
      <c r="H14718" s="93"/>
      <c r="J14718" s="93"/>
      <c r="L14718" s="93"/>
      <c r="N14718" s="93"/>
      <c r="P14718" s="93"/>
    </row>
    <row r="14719" spans="2:16">
      <c r="B14719" s="93"/>
      <c r="C14719" s="93"/>
      <c r="D14719" s="93"/>
      <c r="F14719" s="93"/>
      <c r="H14719" s="93"/>
      <c r="J14719" s="93"/>
      <c r="L14719" s="93"/>
      <c r="N14719" s="93"/>
      <c r="P14719" s="93"/>
    </row>
    <row r="14720" spans="2:16">
      <c r="B14720" s="93"/>
      <c r="C14720" s="93"/>
      <c r="D14720" s="93"/>
      <c r="F14720" s="93"/>
      <c r="H14720" s="93"/>
      <c r="J14720" s="93"/>
      <c r="L14720" s="93"/>
      <c r="N14720" s="93"/>
      <c r="P14720" s="93"/>
    </row>
    <row r="14721" spans="2:16">
      <c r="B14721" s="93"/>
      <c r="C14721" s="93"/>
      <c r="D14721" s="93"/>
      <c r="F14721" s="93"/>
      <c r="H14721" s="93"/>
      <c r="J14721" s="93"/>
      <c r="L14721" s="93"/>
      <c r="N14721" s="93"/>
      <c r="P14721" s="93"/>
    </row>
    <row r="14722" spans="2:16">
      <c r="B14722" s="93"/>
      <c r="C14722" s="93"/>
      <c r="D14722" s="93"/>
      <c r="F14722" s="93"/>
      <c r="H14722" s="93"/>
      <c r="J14722" s="93"/>
      <c r="L14722" s="93"/>
      <c r="N14722" s="93"/>
      <c r="P14722" s="93"/>
    </row>
    <row r="14723" spans="2:16">
      <c r="B14723" s="93"/>
      <c r="C14723" s="93"/>
      <c r="D14723" s="93"/>
      <c r="F14723" s="93"/>
      <c r="H14723" s="93"/>
      <c r="J14723" s="93"/>
      <c r="L14723" s="93"/>
      <c r="N14723" s="93"/>
      <c r="P14723" s="93"/>
    </row>
    <row r="14724" spans="2:16">
      <c r="B14724" s="93"/>
      <c r="C14724" s="93"/>
      <c r="D14724" s="93"/>
      <c r="F14724" s="93"/>
      <c r="H14724" s="93"/>
      <c r="J14724" s="93"/>
      <c r="L14724" s="93"/>
      <c r="N14724" s="93"/>
      <c r="P14724" s="93"/>
    </row>
    <row r="14725" spans="2:16">
      <c r="B14725" s="93"/>
      <c r="C14725" s="93"/>
      <c r="D14725" s="93"/>
      <c r="F14725" s="93"/>
      <c r="H14725" s="93"/>
      <c r="J14725" s="93"/>
      <c r="L14725" s="93"/>
      <c r="N14725" s="93"/>
      <c r="P14725" s="93"/>
    </row>
    <row r="14726" spans="2:16">
      <c r="B14726" s="93"/>
      <c r="C14726" s="93"/>
      <c r="D14726" s="93"/>
      <c r="F14726" s="93"/>
      <c r="H14726" s="93"/>
      <c r="J14726" s="93"/>
      <c r="L14726" s="93"/>
      <c r="N14726" s="93"/>
      <c r="P14726" s="93"/>
    </row>
    <row r="14727" spans="2:16">
      <c r="B14727" s="93"/>
      <c r="C14727" s="93"/>
      <c r="D14727" s="93"/>
      <c r="F14727" s="93"/>
      <c r="H14727" s="93"/>
      <c r="J14727" s="93"/>
      <c r="L14727" s="93"/>
      <c r="N14727" s="93"/>
      <c r="P14727" s="93"/>
    </row>
    <row r="14728" spans="2:16">
      <c r="B14728" s="93"/>
      <c r="C14728" s="93"/>
      <c r="D14728" s="93"/>
      <c r="F14728" s="93"/>
      <c r="H14728" s="93"/>
      <c r="J14728" s="93"/>
      <c r="L14728" s="93"/>
      <c r="N14728" s="93"/>
      <c r="P14728" s="93"/>
    </row>
    <row r="14729" spans="2:16">
      <c r="B14729" s="93"/>
      <c r="C14729" s="93"/>
      <c r="D14729" s="93"/>
      <c r="F14729" s="93"/>
      <c r="H14729" s="93"/>
      <c r="J14729" s="93"/>
      <c r="L14729" s="93"/>
      <c r="N14729" s="93"/>
      <c r="P14729" s="93"/>
    </row>
    <row r="14730" spans="2:16">
      <c r="B14730" s="93"/>
      <c r="C14730" s="93"/>
      <c r="D14730" s="93"/>
      <c r="F14730" s="93"/>
      <c r="H14730" s="93"/>
      <c r="J14730" s="93"/>
      <c r="L14730" s="93"/>
      <c r="N14730" s="93"/>
      <c r="P14730" s="93"/>
    </row>
    <row r="14731" spans="2:16">
      <c r="B14731" s="93"/>
      <c r="C14731" s="93"/>
      <c r="D14731" s="93"/>
      <c r="F14731" s="93"/>
      <c r="H14731" s="93"/>
      <c r="J14731" s="93"/>
      <c r="L14731" s="93"/>
      <c r="N14731" s="93"/>
      <c r="P14731" s="93"/>
    </row>
    <row r="14732" spans="2:16">
      <c r="B14732" s="93"/>
      <c r="C14732" s="93"/>
      <c r="D14732" s="93"/>
      <c r="F14732" s="93"/>
      <c r="H14732" s="93"/>
      <c r="J14732" s="93"/>
      <c r="L14732" s="93"/>
      <c r="N14732" s="93"/>
      <c r="P14732" s="93"/>
    </row>
    <row r="14733" spans="2:16">
      <c r="B14733" s="93"/>
      <c r="C14733" s="93"/>
      <c r="D14733" s="93"/>
      <c r="F14733" s="93"/>
      <c r="H14733" s="93"/>
      <c r="J14733" s="93"/>
      <c r="L14733" s="93"/>
      <c r="N14733" s="93"/>
      <c r="P14733" s="93"/>
    </row>
    <row r="14734" spans="2:16">
      <c r="B14734" s="93"/>
      <c r="C14734" s="93"/>
      <c r="D14734" s="93"/>
      <c r="F14734" s="93"/>
      <c r="H14734" s="93"/>
      <c r="J14734" s="93"/>
      <c r="L14734" s="93"/>
      <c r="N14734" s="93"/>
      <c r="P14734" s="93"/>
    </row>
    <row r="14735" spans="2:16">
      <c r="B14735" s="93"/>
      <c r="C14735" s="93"/>
      <c r="D14735" s="93"/>
      <c r="F14735" s="93"/>
      <c r="H14735" s="93"/>
      <c r="J14735" s="93"/>
      <c r="L14735" s="93"/>
      <c r="N14735" s="93"/>
      <c r="P14735" s="93"/>
    </row>
    <row r="14736" spans="2:16">
      <c r="B14736" s="93"/>
      <c r="C14736" s="93"/>
      <c r="D14736" s="93"/>
      <c r="F14736" s="93"/>
      <c r="H14736" s="93"/>
      <c r="J14736" s="93"/>
      <c r="L14736" s="93"/>
      <c r="N14736" s="93"/>
      <c r="P14736" s="93"/>
    </row>
    <row r="14737" spans="2:16">
      <c r="B14737" s="93"/>
      <c r="C14737" s="93"/>
      <c r="D14737" s="93"/>
      <c r="F14737" s="93"/>
      <c r="H14737" s="93"/>
      <c r="J14737" s="93"/>
      <c r="L14737" s="93"/>
      <c r="N14737" s="93"/>
      <c r="P14737" s="93"/>
    </row>
    <row r="14738" spans="2:16">
      <c r="B14738" s="93"/>
      <c r="C14738" s="93"/>
      <c r="D14738" s="93"/>
      <c r="F14738" s="93"/>
      <c r="H14738" s="93"/>
      <c r="J14738" s="93"/>
      <c r="L14738" s="93"/>
      <c r="N14738" s="93"/>
      <c r="P14738" s="93"/>
    </row>
    <row r="14739" spans="2:16">
      <c r="B14739" s="93"/>
      <c r="C14739" s="93"/>
      <c r="D14739" s="93"/>
      <c r="F14739" s="93"/>
      <c r="H14739" s="93"/>
      <c r="J14739" s="93"/>
      <c r="L14739" s="93"/>
      <c r="N14739" s="93"/>
      <c r="P14739" s="93"/>
    </row>
    <row r="14740" spans="2:16">
      <c r="B14740" s="93"/>
      <c r="C14740" s="93"/>
      <c r="D14740" s="93"/>
      <c r="F14740" s="93"/>
      <c r="H14740" s="93"/>
      <c r="J14740" s="93"/>
      <c r="L14740" s="93"/>
      <c r="N14740" s="93"/>
      <c r="P14740" s="93"/>
    </row>
    <row r="14741" spans="2:16">
      <c r="B14741" s="93"/>
      <c r="C14741" s="93"/>
      <c r="D14741" s="93"/>
      <c r="F14741" s="93"/>
      <c r="H14741" s="93"/>
      <c r="J14741" s="93"/>
      <c r="L14741" s="93"/>
      <c r="N14741" s="93"/>
      <c r="P14741" s="93"/>
    </row>
    <row r="14742" spans="2:16">
      <c r="B14742" s="93"/>
      <c r="C14742" s="93"/>
      <c r="D14742" s="93"/>
      <c r="F14742" s="93"/>
      <c r="H14742" s="93"/>
      <c r="J14742" s="93"/>
      <c r="L14742" s="93"/>
      <c r="N14742" s="93"/>
      <c r="P14742" s="93"/>
    </row>
    <row r="14743" spans="2:16">
      <c r="B14743" s="93"/>
      <c r="C14743" s="93"/>
      <c r="D14743" s="93"/>
      <c r="F14743" s="93"/>
      <c r="H14743" s="93"/>
      <c r="J14743" s="93"/>
      <c r="L14743" s="93"/>
      <c r="N14743" s="93"/>
      <c r="P14743" s="93"/>
    </row>
    <row r="14744" spans="2:16">
      <c r="B14744" s="93"/>
      <c r="C14744" s="93"/>
      <c r="D14744" s="93"/>
      <c r="F14744" s="93"/>
      <c r="H14744" s="93"/>
      <c r="J14744" s="93"/>
      <c r="L14744" s="93"/>
      <c r="N14744" s="93"/>
      <c r="P14744" s="93"/>
    </row>
    <row r="14745" spans="2:16">
      <c r="B14745" s="93"/>
      <c r="C14745" s="93"/>
      <c r="D14745" s="93"/>
      <c r="F14745" s="93"/>
      <c r="H14745" s="93"/>
      <c r="J14745" s="93"/>
      <c r="L14745" s="93"/>
      <c r="N14745" s="93"/>
      <c r="P14745" s="93"/>
    </row>
    <row r="14746" spans="2:16">
      <c r="B14746" s="93"/>
      <c r="C14746" s="93"/>
      <c r="D14746" s="93"/>
      <c r="F14746" s="93"/>
      <c r="H14746" s="93"/>
      <c r="J14746" s="93"/>
      <c r="L14746" s="93"/>
      <c r="N14746" s="93"/>
      <c r="P14746" s="93"/>
    </row>
    <row r="14747" spans="2:16">
      <c r="B14747" s="93"/>
      <c r="C14747" s="93"/>
      <c r="D14747" s="93"/>
      <c r="F14747" s="93"/>
      <c r="H14747" s="93"/>
      <c r="J14747" s="93"/>
      <c r="L14747" s="93"/>
      <c r="N14747" s="93"/>
      <c r="P14747" s="93"/>
    </row>
    <row r="14748" spans="2:16">
      <c r="B14748" s="93"/>
      <c r="C14748" s="93"/>
      <c r="D14748" s="93"/>
      <c r="F14748" s="93"/>
      <c r="H14748" s="93"/>
      <c r="J14748" s="93"/>
      <c r="L14748" s="93"/>
      <c r="N14748" s="93"/>
      <c r="P14748" s="93"/>
    </row>
    <row r="14749" spans="2:16">
      <c r="B14749" s="93"/>
      <c r="C14749" s="93"/>
      <c r="D14749" s="93"/>
      <c r="F14749" s="93"/>
      <c r="H14749" s="93"/>
      <c r="J14749" s="93"/>
      <c r="L14749" s="93"/>
      <c r="N14749" s="93"/>
      <c r="P14749" s="93"/>
    </row>
    <row r="14750" spans="2:16">
      <c r="B14750" s="93"/>
      <c r="C14750" s="93"/>
      <c r="D14750" s="93"/>
      <c r="F14750" s="93"/>
      <c r="H14750" s="93"/>
      <c r="J14750" s="93"/>
      <c r="L14750" s="93"/>
      <c r="N14750" s="93"/>
      <c r="P14750" s="93"/>
    </row>
    <row r="14751" spans="2:16">
      <c r="B14751" s="93"/>
      <c r="C14751" s="93"/>
      <c r="D14751" s="93"/>
      <c r="F14751" s="93"/>
      <c r="H14751" s="93"/>
      <c r="J14751" s="93"/>
      <c r="L14751" s="93"/>
      <c r="N14751" s="93"/>
      <c r="P14751" s="93"/>
    </row>
    <row r="14752" spans="2:16">
      <c r="B14752" s="93"/>
      <c r="C14752" s="93"/>
      <c r="D14752" s="93"/>
      <c r="F14752" s="93"/>
      <c r="H14752" s="93"/>
      <c r="J14752" s="93"/>
      <c r="L14752" s="93"/>
      <c r="N14752" s="93"/>
      <c r="P14752" s="93"/>
    </row>
    <row r="14753" spans="2:16">
      <c r="B14753" s="93"/>
      <c r="C14753" s="93"/>
      <c r="D14753" s="93"/>
      <c r="F14753" s="93"/>
      <c r="H14753" s="93"/>
      <c r="J14753" s="93"/>
      <c r="L14753" s="93"/>
      <c r="N14753" s="93"/>
      <c r="P14753" s="93"/>
    </row>
    <row r="14754" spans="2:16">
      <c r="B14754" s="93"/>
      <c r="C14754" s="93"/>
      <c r="D14754" s="93"/>
      <c r="F14754" s="93"/>
      <c r="H14754" s="93"/>
      <c r="J14754" s="93"/>
      <c r="L14754" s="93"/>
      <c r="N14754" s="93"/>
      <c r="P14754" s="93"/>
    </row>
    <row r="14755" spans="2:16">
      <c r="B14755" s="93"/>
      <c r="C14755" s="93"/>
      <c r="D14755" s="93"/>
      <c r="F14755" s="93"/>
      <c r="H14755" s="93"/>
      <c r="J14755" s="93"/>
      <c r="L14755" s="93"/>
      <c r="N14755" s="93"/>
      <c r="P14755" s="93"/>
    </row>
    <row r="14756" spans="2:16">
      <c r="B14756" s="93"/>
      <c r="C14756" s="93"/>
      <c r="D14756" s="93"/>
      <c r="F14756" s="93"/>
      <c r="H14756" s="93"/>
      <c r="J14756" s="93"/>
      <c r="L14756" s="93"/>
      <c r="N14756" s="93"/>
      <c r="P14756" s="93"/>
    </row>
    <row r="14757" spans="2:16">
      <c r="B14757" s="93"/>
      <c r="C14757" s="93"/>
      <c r="D14757" s="93"/>
      <c r="F14757" s="93"/>
      <c r="H14757" s="93"/>
      <c r="J14757" s="93"/>
      <c r="L14757" s="93"/>
      <c r="N14757" s="93"/>
      <c r="P14757" s="93"/>
    </row>
    <row r="14758" spans="2:16">
      <c r="B14758" s="93"/>
      <c r="C14758" s="93"/>
      <c r="D14758" s="93"/>
      <c r="F14758" s="93"/>
      <c r="H14758" s="93"/>
      <c r="J14758" s="93"/>
      <c r="L14758" s="93"/>
      <c r="N14758" s="93"/>
      <c r="P14758" s="93"/>
    </row>
    <row r="14759" spans="2:16">
      <c r="B14759" s="93"/>
      <c r="C14759" s="93"/>
      <c r="D14759" s="93"/>
      <c r="F14759" s="93"/>
      <c r="H14759" s="93"/>
      <c r="J14759" s="93"/>
      <c r="L14759" s="93"/>
      <c r="N14759" s="93"/>
      <c r="P14759" s="93"/>
    </row>
    <row r="14760" spans="2:16">
      <c r="B14760" s="93"/>
      <c r="C14760" s="93"/>
      <c r="D14760" s="93"/>
      <c r="F14760" s="93"/>
      <c r="H14760" s="93"/>
      <c r="J14760" s="93"/>
      <c r="L14760" s="93"/>
      <c r="N14760" s="93"/>
      <c r="P14760" s="93"/>
    </row>
    <row r="14761" spans="2:16">
      <c r="B14761" s="93"/>
      <c r="C14761" s="93"/>
      <c r="D14761" s="93"/>
      <c r="F14761" s="93"/>
      <c r="H14761" s="93"/>
      <c r="J14761" s="93"/>
      <c r="L14761" s="93"/>
      <c r="N14761" s="93"/>
      <c r="P14761" s="93"/>
    </row>
    <row r="14762" spans="2:16">
      <c r="B14762" s="93"/>
      <c r="C14762" s="93"/>
      <c r="D14762" s="93"/>
      <c r="F14762" s="93"/>
      <c r="H14762" s="93"/>
      <c r="J14762" s="93"/>
      <c r="L14762" s="93"/>
      <c r="N14762" s="93"/>
      <c r="P14762" s="93"/>
    </row>
    <row r="14763" spans="2:16">
      <c r="B14763" s="93"/>
      <c r="C14763" s="93"/>
      <c r="D14763" s="93"/>
      <c r="F14763" s="93"/>
      <c r="H14763" s="93"/>
      <c r="J14763" s="93"/>
      <c r="L14763" s="93"/>
      <c r="N14763" s="93"/>
      <c r="P14763" s="93"/>
    </row>
    <row r="14764" spans="2:16">
      <c r="B14764" s="93"/>
      <c r="C14764" s="93"/>
      <c r="D14764" s="93"/>
      <c r="F14764" s="93"/>
      <c r="H14764" s="93"/>
      <c r="J14764" s="93"/>
      <c r="L14764" s="93"/>
      <c r="N14764" s="93"/>
      <c r="P14764" s="93"/>
    </row>
    <row r="14765" spans="2:16">
      <c r="B14765" s="93"/>
      <c r="C14765" s="93"/>
      <c r="D14765" s="93"/>
      <c r="F14765" s="93"/>
      <c r="H14765" s="93"/>
      <c r="J14765" s="93"/>
      <c r="L14765" s="93"/>
      <c r="N14765" s="93"/>
      <c r="P14765" s="93"/>
    </row>
    <row r="14766" spans="2:16">
      <c r="B14766" s="93"/>
      <c r="C14766" s="93"/>
      <c r="D14766" s="93"/>
      <c r="F14766" s="93"/>
      <c r="H14766" s="93"/>
      <c r="J14766" s="93"/>
      <c r="L14766" s="93"/>
      <c r="N14766" s="93"/>
      <c r="P14766" s="93"/>
    </row>
    <row r="14767" spans="2:16">
      <c r="B14767" s="93"/>
      <c r="C14767" s="93"/>
      <c r="D14767" s="93"/>
      <c r="F14767" s="93"/>
      <c r="H14767" s="93"/>
      <c r="J14767" s="93"/>
      <c r="L14767" s="93"/>
      <c r="N14767" s="93"/>
      <c r="P14767" s="93"/>
    </row>
    <row r="14768" spans="2:16">
      <c r="B14768" s="93"/>
      <c r="C14768" s="93"/>
      <c r="D14768" s="93"/>
      <c r="F14768" s="93"/>
      <c r="H14768" s="93"/>
      <c r="J14768" s="93"/>
      <c r="L14768" s="93"/>
      <c r="N14768" s="93"/>
      <c r="P14768" s="93"/>
    </row>
    <row r="14769" spans="2:16">
      <c r="B14769" s="93"/>
      <c r="C14769" s="93"/>
      <c r="D14769" s="93"/>
      <c r="F14769" s="93"/>
      <c r="H14769" s="93"/>
      <c r="J14769" s="93"/>
      <c r="L14769" s="93"/>
      <c r="N14769" s="93"/>
      <c r="P14769" s="93"/>
    </row>
    <row r="14770" spans="2:16">
      <c r="B14770" s="93"/>
      <c r="C14770" s="93"/>
      <c r="D14770" s="93"/>
      <c r="F14770" s="93"/>
      <c r="H14770" s="93"/>
      <c r="J14770" s="93"/>
      <c r="L14770" s="93"/>
      <c r="N14770" s="93"/>
      <c r="P14770" s="93"/>
    </row>
    <row r="14771" spans="2:16">
      <c r="B14771" s="93"/>
      <c r="C14771" s="93"/>
      <c r="D14771" s="93"/>
      <c r="F14771" s="93"/>
      <c r="H14771" s="93"/>
      <c r="J14771" s="93"/>
      <c r="L14771" s="93"/>
      <c r="N14771" s="93"/>
      <c r="P14771" s="93"/>
    </row>
    <row r="14772" spans="2:16">
      <c r="B14772" s="93"/>
      <c r="C14772" s="93"/>
      <c r="D14772" s="93"/>
      <c r="F14772" s="93"/>
      <c r="H14772" s="93"/>
      <c r="J14772" s="93"/>
      <c r="L14772" s="93"/>
      <c r="N14772" s="93"/>
      <c r="P14772" s="93"/>
    </row>
    <row r="14773" spans="2:16">
      <c r="B14773" s="93"/>
      <c r="C14773" s="93"/>
      <c r="D14773" s="93"/>
      <c r="F14773" s="93"/>
      <c r="H14773" s="93"/>
      <c r="J14773" s="93"/>
      <c r="L14773" s="93"/>
      <c r="N14773" s="93"/>
      <c r="P14773" s="93"/>
    </row>
    <row r="14774" spans="2:16">
      <c r="B14774" s="93"/>
      <c r="C14774" s="93"/>
      <c r="D14774" s="93"/>
      <c r="F14774" s="93"/>
      <c r="H14774" s="93"/>
      <c r="J14774" s="93"/>
      <c r="L14774" s="93"/>
      <c r="N14774" s="93"/>
      <c r="P14774" s="93"/>
    </row>
    <row r="14775" spans="2:16">
      <c r="B14775" s="93"/>
      <c r="C14775" s="93"/>
      <c r="D14775" s="93"/>
      <c r="F14775" s="93"/>
      <c r="H14775" s="93"/>
      <c r="J14775" s="93"/>
      <c r="L14775" s="93"/>
      <c r="N14775" s="93"/>
      <c r="P14775" s="93"/>
    </row>
    <row r="14776" spans="2:16">
      <c r="B14776" s="93"/>
      <c r="C14776" s="93"/>
      <c r="D14776" s="93"/>
      <c r="F14776" s="93"/>
      <c r="H14776" s="93"/>
      <c r="J14776" s="93"/>
      <c r="L14776" s="93"/>
      <c r="N14776" s="93"/>
      <c r="P14776" s="93"/>
    </row>
    <row r="14777" spans="2:16">
      <c r="B14777" s="93"/>
      <c r="C14777" s="93"/>
      <c r="D14777" s="93"/>
      <c r="F14777" s="93"/>
      <c r="H14777" s="93"/>
      <c r="J14777" s="93"/>
      <c r="L14777" s="93"/>
      <c r="N14777" s="93"/>
      <c r="P14777" s="93"/>
    </row>
    <row r="14778" spans="2:16">
      <c r="B14778" s="93"/>
      <c r="C14778" s="93"/>
      <c r="D14778" s="93"/>
      <c r="F14778" s="93"/>
      <c r="H14778" s="93"/>
      <c r="J14778" s="93"/>
      <c r="L14778" s="93"/>
      <c r="N14778" s="93"/>
      <c r="P14778" s="93"/>
    </row>
    <row r="14779" spans="2:16">
      <c r="B14779" s="93"/>
      <c r="C14779" s="93"/>
      <c r="D14779" s="93"/>
      <c r="F14779" s="93"/>
      <c r="H14779" s="93"/>
      <c r="J14779" s="93"/>
      <c r="L14779" s="93"/>
      <c r="N14779" s="93"/>
      <c r="P14779" s="93"/>
    </row>
    <row r="14780" spans="2:16">
      <c r="B14780" s="93"/>
      <c r="C14780" s="93"/>
      <c r="D14780" s="93"/>
      <c r="F14780" s="93"/>
      <c r="H14780" s="93"/>
      <c r="J14780" s="93"/>
      <c r="L14780" s="93"/>
      <c r="N14780" s="93"/>
      <c r="P14780" s="93"/>
    </row>
    <row r="14781" spans="2:16">
      <c r="B14781" s="93"/>
      <c r="C14781" s="93"/>
      <c r="D14781" s="93"/>
      <c r="F14781" s="93"/>
      <c r="H14781" s="93"/>
      <c r="J14781" s="93"/>
      <c r="L14781" s="93"/>
      <c r="N14781" s="93"/>
      <c r="P14781" s="93"/>
    </row>
    <row r="14782" spans="2:16">
      <c r="B14782" s="93"/>
      <c r="C14782" s="93"/>
      <c r="D14782" s="93"/>
      <c r="F14782" s="93"/>
      <c r="H14782" s="93"/>
      <c r="J14782" s="93"/>
      <c r="L14782" s="93"/>
      <c r="N14782" s="93"/>
      <c r="P14782" s="93"/>
    </row>
    <row r="14783" spans="2:16">
      <c r="B14783" s="93"/>
      <c r="C14783" s="93"/>
      <c r="D14783" s="93"/>
      <c r="F14783" s="93"/>
      <c r="H14783" s="93"/>
      <c r="J14783" s="93"/>
      <c r="L14783" s="93"/>
      <c r="N14783" s="93"/>
      <c r="P14783" s="93"/>
    </row>
    <row r="14784" spans="2:16">
      <c r="B14784" s="93"/>
      <c r="C14784" s="93"/>
      <c r="D14784" s="93"/>
      <c r="F14784" s="93"/>
      <c r="H14784" s="93"/>
      <c r="J14784" s="93"/>
      <c r="L14784" s="93"/>
      <c r="N14784" s="93"/>
      <c r="P14784" s="93"/>
    </row>
    <row r="14785" spans="2:16">
      <c r="B14785" s="93"/>
      <c r="C14785" s="93"/>
      <c r="D14785" s="93"/>
      <c r="F14785" s="93"/>
      <c r="H14785" s="93"/>
      <c r="J14785" s="93"/>
      <c r="L14785" s="93"/>
      <c r="N14785" s="93"/>
      <c r="P14785" s="93"/>
    </row>
    <row r="14786" spans="2:16">
      <c r="B14786" s="93"/>
      <c r="C14786" s="93"/>
      <c r="D14786" s="93"/>
      <c r="F14786" s="93"/>
      <c r="H14786" s="93"/>
      <c r="J14786" s="93"/>
      <c r="L14786" s="93"/>
      <c r="N14786" s="93"/>
      <c r="P14786" s="93"/>
    </row>
    <row r="14787" spans="2:16">
      <c r="B14787" s="93"/>
      <c r="C14787" s="93"/>
      <c r="D14787" s="93"/>
      <c r="F14787" s="93"/>
      <c r="H14787" s="93"/>
      <c r="J14787" s="93"/>
      <c r="L14787" s="93"/>
      <c r="N14787" s="93"/>
      <c r="P14787" s="93"/>
    </row>
    <row r="14788" spans="2:16">
      <c r="B14788" s="93"/>
      <c r="C14788" s="93"/>
      <c r="D14788" s="93"/>
      <c r="F14788" s="93"/>
      <c r="H14788" s="93"/>
      <c r="J14788" s="93"/>
      <c r="L14788" s="93"/>
      <c r="N14788" s="93"/>
      <c r="P14788" s="93"/>
    </row>
    <row r="14789" spans="2:16">
      <c r="B14789" s="93"/>
      <c r="C14789" s="93"/>
      <c r="D14789" s="93"/>
      <c r="F14789" s="93"/>
      <c r="H14789" s="93"/>
      <c r="J14789" s="93"/>
      <c r="L14789" s="93"/>
      <c r="N14789" s="93"/>
      <c r="P14789" s="93"/>
    </row>
    <row r="14790" spans="2:16">
      <c r="B14790" s="93"/>
      <c r="C14790" s="93"/>
      <c r="D14790" s="93"/>
      <c r="F14790" s="93"/>
      <c r="H14790" s="93"/>
      <c r="J14790" s="93"/>
      <c r="L14790" s="93"/>
      <c r="N14790" s="93"/>
      <c r="P14790" s="93"/>
    </row>
    <row r="14791" spans="2:16">
      <c r="B14791" s="93"/>
      <c r="C14791" s="93"/>
      <c r="D14791" s="93"/>
      <c r="F14791" s="93"/>
      <c r="H14791" s="93"/>
      <c r="J14791" s="93"/>
      <c r="L14791" s="93"/>
      <c r="N14791" s="93"/>
      <c r="P14791" s="93"/>
    </row>
    <row r="14792" spans="2:16">
      <c r="B14792" s="93"/>
      <c r="C14792" s="93"/>
      <c r="D14792" s="93"/>
      <c r="F14792" s="93"/>
      <c r="H14792" s="93"/>
      <c r="J14792" s="93"/>
      <c r="L14792" s="93"/>
      <c r="N14792" s="93"/>
      <c r="P14792" s="93"/>
    </row>
    <row r="14793" spans="2:16">
      <c r="B14793" s="93"/>
      <c r="C14793" s="93"/>
      <c r="D14793" s="93"/>
      <c r="F14793" s="93"/>
      <c r="H14793" s="93"/>
      <c r="J14793" s="93"/>
      <c r="L14793" s="93"/>
      <c r="N14793" s="93"/>
      <c r="P14793" s="93"/>
    </row>
    <row r="14794" spans="2:16">
      <c r="B14794" s="93"/>
      <c r="C14794" s="93"/>
      <c r="D14794" s="93"/>
      <c r="F14794" s="93"/>
      <c r="H14794" s="93"/>
      <c r="J14794" s="93"/>
      <c r="L14794" s="93"/>
      <c r="N14794" s="93"/>
      <c r="P14794" s="93"/>
    </row>
    <row r="14795" spans="2:16">
      <c r="B14795" s="93"/>
      <c r="C14795" s="93"/>
      <c r="D14795" s="93"/>
      <c r="F14795" s="93"/>
      <c r="H14795" s="93"/>
      <c r="J14795" s="93"/>
      <c r="L14795" s="93"/>
      <c r="N14795" s="93"/>
      <c r="P14795" s="93"/>
    </row>
    <row r="14796" spans="2:16">
      <c r="B14796" s="93"/>
      <c r="C14796" s="93"/>
      <c r="D14796" s="93"/>
      <c r="F14796" s="93"/>
      <c r="H14796" s="93"/>
      <c r="J14796" s="93"/>
      <c r="L14796" s="93"/>
      <c r="N14796" s="93"/>
      <c r="P14796" s="93"/>
    </row>
    <row r="14797" spans="2:16">
      <c r="B14797" s="93"/>
      <c r="C14797" s="93"/>
      <c r="D14797" s="93"/>
      <c r="F14797" s="93"/>
      <c r="H14797" s="93"/>
      <c r="J14797" s="93"/>
      <c r="L14797" s="93"/>
      <c r="N14797" s="93"/>
      <c r="P14797" s="93"/>
    </row>
    <row r="14798" spans="2:16">
      <c r="B14798" s="93"/>
      <c r="C14798" s="93"/>
      <c r="D14798" s="93"/>
      <c r="F14798" s="93"/>
      <c r="H14798" s="93"/>
      <c r="J14798" s="93"/>
      <c r="L14798" s="93"/>
      <c r="N14798" s="93"/>
      <c r="P14798" s="93"/>
    </row>
    <row r="14799" spans="2:16">
      <c r="B14799" s="93"/>
      <c r="C14799" s="93"/>
      <c r="D14799" s="93"/>
      <c r="F14799" s="93"/>
      <c r="H14799" s="93"/>
      <c r="J14799" s="93"/>
      <c r="L14799" s="93"/>
      <c r="N14799" s="93"/>
      <c r="P14799" s="93"/>
    </row>
    <row r="14800" spans="2:16">
      <c r="B14800" s="93"/>
      <c r="C14800" s="93"/>
      <c r="D14800" s="93"/>
      <c r="F14800" s="93"/>
      <c r="H14800" s="93"/>
      <c r="J14800" s="93"/>
      <c r="L14800" s="93"/>
      <c r="N14800" s="93"/>
      <c r="P14800" s="93"/>
    </row>
    <row r="14801" spans="2:16">
      <c r="B14801" s="93"/>
      <c r="C14801" s="93"/>
      <c r="D14801" s="93"/>
      <c r="F14801" s="93"/>
      <c r="H14801" s="93"/>
      <c r="J14801" s="93"/>
      <c r="L14801" s="93"/>
      <c r="N14801" s="93"/>
      <c r="P14801" s="93"/>
    </row>
    <row r="14802" spans="2:16">
      <c r="B14802" s="93"/>
      <c r="C14802" s="93"/>
      <c r="D14802" s="93"/>
      <c r="F14802" s="93"/>
      <c r="H14802" s="93"/>
      <c r="J14802" s="93"/>
      <c r="L14802" s="93"/>
      <c r="N14802" s="93"/>
      <c r="P14802" s="93"/>
    </row>
    <row r="14803" spans="2:16">
      <c r="B14803" s="93"/>
      <c r="C14803" s="93"/>
      <c r="D14803" s="93"/>
      <c r="F14803" s="93"/>
      <c r="H14803" s="93"/>
      <c r="J14803" s="93"/>
      <c r="L14803" s="93"/>
      <c r="N14803" s="93"/>
      <c r="P14803" s="93"/>
    </row>
    <row r="14804" spans="2:16">
      <c r="B14804" s="93"/>
      <c r="C14804" s="93"/>
      <c r="D14804" s="93"/>
      <c r="F14804" s="93"/>
      <c r="H14804" s="93"/>
      <c r="J14804" s="93"/>
      <c r="L14804" s="93"/>
      <c r="N14804" s="93"/>
      <c r="P14804" s="93"/>
    </row>
    <row r="14805" spans="2:16">
      <c r="B14805" s="93"/>
      <c r="C14805" s="93"/>
      <c r="D14805" s="93"/>
      <c r="F14805" s="93"/>
      <c r="H14805" s="93"/>
      <c r="J14805" s="93"/>
      <c r="L14805" s="93"/>
      <c r="N14805" s="93"/>
      <c r="P14805" s="93"/>
    </row>
    <row r="14806" spans="2:16">
      <c r="B14806" s="93"/>
      <c r="C14806" s="93"/>
      <c r="D14806" s="93"/>
      <c r="F14806" s="93"/>
      <c r="H14806" s="93"/>
      <c r="J14806" s="93"/>
      <c r="L14806" s="93"/>
      <c r="N14806" s="93"/>
      <c r="P14806" s="93"/>
    </row>
    <row r="14807" spans="2:16">
      <c r="B14807" s="93"/>
      <c r="C14807" s="93"/>
      <c r="D14807" s="93"/>
      <c r="F14807" s="93"/>
      <c r="H14807" s="93"/>
      <c r="J14807" s="93"/>
      <c r="L14807" s="93"/>
      <c r="N14807" s="93"/>
      <c r="P14807" s="93"/>
    </row>
    <row r="14808" spans="2:16">
      <c r="B14808" s="93"/>
      <c r="C14808" s="93"/>
      <c r="D14808" s="93"/>
      <c r="F14808" s="93"/>
      <c r="H14808" s="93"/>
      <c r="J14808" s="93"/>
      <c r="L14808" s="93"/>
      <c r="N14808" s="93"/>
      <c r="P14808" s="93"/>
    </row>
    <row r="14809" spans="2:16">
      <c r="B14809" s="93"/>
      <c r="C14809" s="93"/>
      <c r="D14809" s="93"/>
      <c r="F14809" s="93"/>
      <c r="H14809" s="93"/>
      <c r="J14809" s="93"/>
      <c r="L14809" s="93"/>
      <c r="N14809" s="93"/>
      <c r="P14809" s="93"/>
    </row>
    <row r="14810" spans="2:16">
      <c r="B14810" s="93"/>
      <c r="C14810" s="93"/>
      <c r="D14810" s="93"/>
      <c r="F14810" s="93"/>
      <c r="H14810" s="93"/>
      <c r="J14810" s="93"/>
      <c r="L14810" s="93"/>
      <c r="N14810" s="93"/>
      <c r="P14810" s="93"/>
    </row>
    <row r="14811" spans="2:16">
      <c r="B14811" s="93"/>
      <c r="C14811" s="93"/>
      <c r="D14811" s="93"/>
      <c r="F14811" s="93"/>
      <c r="H14811" s="93"/>
      <c r="J14811" s="93"/>
      <c r="L14811" s="93"/>
      <c r="N14811" s="93"/>
      <c r="P14811" s="93"/>
    </row>
    <row r="14812" spans="2:16">
      <c r="B14812" s="93"/>
      <c r="C14812" s="93"/>
      <c r="D14812" s="93"/>
      <c r="F14812" s="93"/>
      <c r="H14812" s="93"/>
      <c r="J14812" s="93"/>
      <c r="L14812" s="93"/>
      <c r="N14812" s="93"/>
      <c r="P14812" s="93"/>
    </row>
    <row r="14813" spans="2:16">
      <c r="B14813" s="93"/>
      <c r="C14813" s="93"/>
      <c r="D14813" s="93"/>
      <c r="F14813" s="93"/>
      <c r="H14813" s="93"/>
      <c r="J14813" s="93"/>
      <c r="L14813" s="93"/>
      <c r="N14813" s="93"/>
      <c r="P14813" s="93"/>
    </row>
    <row r="14814" spans="2:16">
      <c r="B14814" s="93"/>
      <c r="C14814" s="93"/>
      <c r="D14814" s="93"/>
      <c r="F14814" s="93"/>
      <c r="H14814" s="93"/>
      <c r="J14814" s="93"/>
      <c r="L14814" s="93"/>
      <c r="N14814" s="93"/>
      <c r="P14814" s="93"/>
    </row>
    <row r="14815" spans="2:16">
      <c r="B14815" s="93"/>
      <c r="C14815" s="93"/>
      <c r="D14815" s="93"/>
      <c r="F14815" s="93"/>
      <c r="H14815" s="93"/>
      <c r="J14815" s="93"/>
      <c r="L14815" s="93"/>
      <c r="N14815" s="93"/>
      <c r="P14815" s="93"/>
    </row>
    <row r="14816" spans="2:16">
      <c r="B14816" s="93"/>
      <c r="C14816" s="93"/>
      <c r="D14816" s="93"/>
      <c r="F14816" s="93"/>
      <c r="H14816" s="93"/>
      <c r="J14816" s="93"/>
      <c r="L14816" s="93"/>
      <c r="N14816" s="93"/>
      <c r="P14816" s="93"/>
    </row>
    <row r="14817" spans="2:16">
      <c r="B14817" s="93"/>
      <c r="C14817" s="93"/>
      <c r="D14817" s="93"/>
      <c r="F14817" s="93"/>
      <c r="H14817" s="93"/>
      <c r="J14817" s="93"/>
      <c r="L14817" s="93"/>
      <c r="N14817" s="93"/>
      <c r="P14817" s="93"/>
    </row>
    <row r="14818" spans="2:16">
      <c r="B14818" s="93"/>
      <c r="C14818" s="93"/>
      <c r="D14818" s="93"/>
      <c r="F14818" s="93"/>
      <c r="H14818" s="93"/>
      <c r="J14818" s="93"/>
      <c r="L14818" s="93"/>
      <c r="N14818" s="93"/>
      <c r="P14818" s="93"/>
    </row>
    <row r="14819" spans="2:16">
      <c r="B14819" s="93"/>
      <c r="C14819" s="93"/>
      <c r="D14819" s="93"/>
      <c r="F14819" s="93"/>
      <c r="H14819" s="93"/>
      <c r="J14819" s="93"/>
      <c r="L14819" s="93"/>
      <c r="N14819" s="93"/>
      <c r="P14819" s="93"/>
    </row>
    <row r="14820" spans="2:16">
      <c r="B14820" s="93"/>
      <c r="C14820" s="93"/>
      <c r="D14820" s="93"/>
      <c r="F14820" s="93"/>
      <c r="H14820" s="93"/>
      <c r="J14820" s="93"/>
      <c r="L14820" s="93"/>
      <c r="N14820" s="93"/>
      <c r="P14820" s="93"/>
    </row>
    <row r="14821" spans="2:16">
      <c r="B14821" s="93"/>
      <c r="C14821" s="93"/>
      <c r="D14821" s="93"/>
      <c r="F14821" s="93"/>
      <c r="H14821" s="93"/>
      <c r="J14821" s="93"/>
      <c r="L14821" s="93"/>
      <c r="N14821" s="93"/>
      <c r="P14821" s="93"/>
    </row>
    <row r="14822" spans="2:16">
      <c r="B14822" s="93"/>
      <c r="C14822" s="93"/>
      <c r="D14822" s="93"/>
      <c r="F14822" s="93"/>
      <c r="H14822" s="93"/>
      <c r="J14822" s="93"/>
      <c r="L14822" s="93"/>
      <c r="N14822" s="93"/>
      <c r="P14822" s="93"/>
    </row>
    <row r="14823" spans="2:16">
      <c r="B14823" s="93"/>
      <c r="C14823" s="93"/>
      <c r="D14823" s="93"/>
      <c r="F14823" s="93"/>
      <c r="H14823" s="93"/>
      <c r="J14823" s="93"/>
      <c r="L14823" s="93"/>
      <c r="N14823" s="93"/>
      <c r="P14823" s="93"/>
    </row>
    <row r="14824" spans="2:16">
      <c r="B14824" s="93"/>
      <c r="C14824" s="93"/>
      <c r="D14824" s="93"/>
      <c r="F14824" s="93"/>
      <c r="H14824" s="93"/>
      <c r="J14824" s="93"/>
      <c r="L14824" s="93"/>
      <c r="N14824" s="93"/>
      <c r="P14824" s="93"/>
    </row>
    <row r="14825" spans="2:16">
      <c r="B14825" s="93"/>
      <c r="C14825" s="93"/>
      <c r="D14825" s="93"/>
      <c r="F14825" s="93"/>
      <c r="H14825" s="93"/>
      <c r="J14825" s="93"/>
      <c r="L14825" s="93"/>
      <c r="N14825" s="93"/>
      <c r="P14825" s="93"/>
    </row>
    <row r="14826" spans="2:16">
      <c r="B14826" s="93"/>
      <c r="C14826" s="93"/>
      <c r="D14826" s="93"/>
      <c r="F14826" s="93"/>
      <c r="H14826" s="93"/>
      <c r="J14826" s="93"/>
      <c r="L14826" s="93"/>
      <c r="N14826" s="93"/>
      <c r="P14826" s="93"/>
    </row>
    <row r="14827" spans="2:16">
      <c r="B14827" s="93"/>
      <c r="C14827" s="93"/>
      <c r="D14827" s="93"/>
      <c r="F14827" s="93"/>
      <c r="H14827" s="93"/>
      <c r="J14827" s="93"/>
      <c r="L14827" s="93"/>
      <c r="N14827" s="93"/>
      <c r="P14827" s="93"/>
    </row>
    <row r="14828" spans="2:16">
      <c r="B14828" s="93"/>
      <c r="C14828" s="93"/>
      <c r="D14828" s="93"/>
      <c r="F14828" s="93"/>
      <c r="H14828" s="93"/>
      <c r="J14828" s="93"/>
      <c r="L14828" s="93"/>
      <c r="N14828" s="93"/>
      <c r="P14828" s="93"/>
    </row>
    <row r="14829" spans="2:16">
      <c r="B14829" s="93"/>
      <c r="C14829" s="93"/>
      <c r="D14829" s="93"/>
      <c r="F14829" s="93"/>
      <c r="H14829" s="93"/>
      <c r="J14829" s="93"/>
      <c r="L14829" s="93"/>
      <c r="N14829" s="93"/>
      <c r="P14829" s="93"/>
    </row>
    <row r="14830" spans="2:16">
      <c r="B14830" s="93"/>
      <c r="C14830" s="93"/>
      <c r="D14830" s="93"/>
      <c r="F14830" s="93"/>
      <c r="H14830" s="93"/>
      <c r="J14830" s="93"/>
      <c r="L14830" s="93"/>
      <c r="N14830" s="93"/>
      <c r="P14830" s="93"/>
    </row>
    <row r="14831" spans="2:16">
      <c r="B14831" s="93"/>
      <c r="C14831" s="93"/>
      <c r="D14831" s="93"/>
      <c r="F14831" s="93"/>
      <c r="H14831" s="93"/>
      <c r="J14831" s="93"/>
      <c r="L14831" s="93"/>
      <c r="N14831" s="93"/>
      <c r="P14831" s="93"/>
    </row>
    <row r="14832" spans="2:16">
      <c r="B14832" s="93"/>
      <c r="C14832" s="93"/>
      <c r="D14832" s="93"/>
      <c r="F14832" s="93"/>
      <c r="H14832" s="93"/>
      <c r="J14832" s="93"/>
      <c r="L14832" s="93"/>
      <c r="N14832" s="93"/>
      <c r="P14832" s="93"/>
    </row>
    <row r="14833" spans="2:16">
      <c r="B14833" s="93"/>
      <c r="C14833" s="93"/>
      <c r="D14833" s="93"/>
      <c r="F14833" s="93"/>
      <c r="H14833" s="93"/>
      <c r="J14833" s="93"/>
      <c r="L14833" s="93"/>
      <c r="N14833" s="93"/>
      <c r="P14833" s="93"/>
    </row>
    <row r="14834" spans="2:16">
      <c r="B14834" s="93"/>
      <c r="C14834" s="93"/>
      <c r="D14834" s="93"/>
      <c r="F14834" s="93"/>
      <c r="H14834" s="93"/>
      <c r="J14834" s="93"/>
      <c r="L14834" s="93"/>
      <c r="N14834" s="93"/>
      <c r="P14834" s="93"/>
    </row>
    <row r="14835" spans="2:16">
      <c r="B14835" s="93"/>
      <c r="C14835" s="93"/>
      <c r="D14835" s="93"/>
      <c r="F14835" s="93"/>
      <c r="H14835" s="93"/>
      <c r="J14835" s="93"/>
      <c r="L14835" s="93"/>
      <c r="N14835" s="93"/>
      <c r="P14835" s="93"/>
    </row>
    <row r="14836" spans="2:16">
      <c r="B14836" s="93"/>
      <c r="C14836" s="93"/>
      <c r="D14836" s="93"/>
      <c r="F14836" s="93"/>
      <c r="H14836" s="93"/>
      <c r="J14836" s="93"/>
      <c r="L14836" s="93"/>
      <c r="N14836" s="93"/>
      <c r="P14836" s="93"/>
    </row>
    <row r="14837" spans="2:16">
      <c r="B14837" s="93"/>
      <c r="C14837" s="93"/>
      <c r="D14837" s="93"/>
      <c r="F14837" s="93"/>
      <c r="H14837" s="93"/>
      <c r="J14837" s="93"/>
      <c r="L14837" s="93"/>
      <c r="N14837" s="93"/>
      <c r="P14837" s="93"/>
    </row>
    <row r="14838" spans="2:16">
      <c r="B14838" s="93"/>
      <c r="C14838" s="93"/>
      <c r="D14838" s="93"/>
      <c r="F14838" s="93"/>
      <c r="H14838" s="93"/>
      <c r="J14838" s="93"/>
      <c r="L14838" s="93"/>
      <c r="N14838" s="93"/>
      <c r="P14838" s="93"/>
    </row>
    <row r="14839" spans="2:16">
      <c r="B14839" s="93"/>
      <c r="C14839" s="93"/>
      <c r="D14839" s="93"/>
      <c r="F14839" s="93"/>
      <c r="H14839" s="93"/>
      <c r="J14839" s="93"/>
      <c r="L14839" s="93"/>
      <c r="N14839" s="93"/>
      <c r="P14839" s="93"/>
    </row>
    <row r="14840" spans="2:16">
      <c r="B14840" s="93"/>
      <c r="C14840" s="93"/>
      <c r="D14840" s="93"/>
      <c r="F14840" s="93"/>
      <c r="H14840" s="93"/>
      <c r="J14840" s="93"/>
      <c r="L14840" s="93"/>
      <c r="N14840" s="93"/>
      <c r="P14840" s="93"/>
    </row>
    <row r="14841" spans="2:16">
      <c r="B14841" s="93"/>
      <c r="C14841" s="93"/>
      <c r="D14841" s="93"/>
      <c r="F14841" s="93"/>
      <c r="H14841" s="93"/>
      <c r="J14841" s="93"/>
      <c r="L14841" s="93"/>
      <c r="N14841" s="93"/>
      <c r="P14841" s="93"/>
    </row>
    <row r="14842" spans="2:16">
      <c r="B14842" s="93"/>
      <c r="C14842" s="93"/>
      <c r="D14842" s="93"/>
      <c r="F14842" s="93"/>
      <c r="H14842" s="93"/>
      <c r="J14842" s="93"/>
      <c r="L14842" s="93"/>
      <c r="N14842" s="93"/>
      <c r="P14842" s="93"/>
    </row>
    <row r="14843" spans="2:16">
      <c r="B14843" s="93"/>
      <c r="C14843" s="93"/>
      <c r="D14843" s="93"/>
      <c r="F14843" s="93"/>
      <c r="H14843" s="93"/>
      <c r="J14843" s="93"/>
      <c r="L14843" s="93"/>
      <c r="N14843" s="93"/>
      <c r="P14843" s="93"/>
    </row>
    <row r="14844" spans="2:16">
      <c r="B14844" s="93"/>
      <c r="C14844" s="93"/>
      <c r="D14844" s="93"/>
      <c r="F14844" s="93"/>
      <c r="H14844" s="93"/>
      <c r="J14844" s="93"/>
      <c r="L14844" s="93"/>
      <c r="N14844" s="93"/>
      <c r="P14844" s="93"/>
    </row>
    <row r="14845" spans="2:16">
      <c r="B14845" s="93"/>
      <c r="C14845" s="93"/>
      <c r="D14845" s="93"/>
      <c r="F14845" s="93"/>
      <c r="H14845" s="93"/>
      <c r="J14845" s="93"/>
      <c r="L14845" s="93"/>
      <c r="N14845" s="93"/>
      <c r="P14845" s="93"/>
    </row>
    <row r="14846" spans="2:16">
      <c r="B14846" s="93"/>
      <c r="C14846" s="93"/>
      <c r="D14846" s="93"/>
      <c r="F14846" s="93"/>
      <c r="H14846" s="93"/>
      <c r="J14846" s="93"/>
      <c r="L14846" s="93"/>
      <c r="N14846" s="93"/>
      <c r="P14846" s="93"/>
    </row>
    <row r="14847" spans="2:16">
      <c r="B14847" s="93"/>
      <c r="C14847" s="93"/>
      <c r="D14847" s="93"/>
      <c r="F14847" s="93"/>
      <c r="H14847" s="93"/>
      <c r="J14847" s="93"/>
      <c r="L14847" s="93"/>
      <c r="N14847" s="93"/>
      <c r="P14847" s="93"/>
    </row>
    <row r="14848" spans="2:16">
      <c r="B14848" s="93"/>
      <c r="C14848" s="93"/>
      <c r="D14848" s="93"/>
      <c r="F14848" s="93"/>
      <c r="H14848" s="93"/>
      <c r="J14848" s="93"/>
      <c r="L14848" s="93"/>
      <c r="N14848" s="93"/>
      <c r="P14848" s="93"/>
    </row>
    <row r="14849" spans="2:16">
      <c r="B14849" s="93"/>
      <c r="C14849" s="93"/>
      <c r="D14849" s="93"/>
      <c r="F14849" s="93"/>
      <c r="H14849" s="93"/>
      <c r="J14849" s="93"/>
      <c r="L14849" s="93"/>
      <c r="N14849" s="93"/>
      <c r="P14849" s="93"/>
    </row>
    <row r="14850" spans="2:16">
      <c r="B14850" s="93"/>
      <c r="C14850" s="93"/>
      <c r="D14850" s="93"/>
      <c r="F14850" s="93"/>
      <c r="H14850" s="93"/>
      <c r="J14850" s="93"/>
      <c r="L14850" s="93"/>
      <c r="N14850" s="93"/>
      <c r="P14850" s="93"/>
    </row>
    <row r="14851" spans="2:16">
      <c r="B14851" s="93"/>
      <c r="C14851" s="93"/>
      <c r="D14851" s="93"/>
      <c r="F14851" s="93"/>
      <c r="H14851" s="93"/>
      <c r="J14851" s="93"/>
      <c r="L14851" s="93"/>
      <c r="N14851" s="93"/>
      <c r="P14851" s="93"/>
    </row>
    <row r="14852" spans="2:16">
      <c r="B14852" s="93"/>
      <c r="C14852" s="93"/>
      <c r="D14852" s="93"/>
      <c r="F14852" s="93"/>
      <c r="H14852" s="93"/>
      <c r="J14852" s="93"/>
      <c r="L14852" s="93"/>
      <c r="N14852" s="93"/>
      <c r="P14852" s="93"/>
    </row>
    <row r="14853" spans="2:16">
      <c r="B14853" s="93"/>
      <c r="C14853" s="93"/>
      <c r="D14853" s="93"/>
      <c r="F14853" s="93"/>
      <c r="H14853" s="93"/>
      <c r="J14853" s="93"/>
      <c r="L14853" s="93"/>
      <c r="N14853" s="93"/>
      <c r="P14853" s="93"/>
    </row>
    <row r="14854" spans="2:16">
      <c r="B14854" s="93"/>
      <c r="C14854" s="93"/>
      <c r="D14854" s="93"/>
      <c r="F14854" s="93"/>
      <c r="H14854" s="93"/>
      <c r="J14854" s="93"/>
      <c r="L14854" s="93"/>
      <c r="N14854" s="93"/>
      <c r="P14854" s="93"/>
    </row>
    <row r="14855" spans="2:16">
      <c r="B14855" s="93"/>
      <c r="C14855" s="93"/>
      <c r="D14855" s="93"/>
      <c r="F14855" s="93"/>
      <c r="H14855" s="93"/>
      <c r="J14855" s="93"/>
      <c r="L14855" s="93"/>
      <c r="N14855" s="93"/>
      <c r="P14855" s="93"/>
    </row>
    <row r="14856" spans="2:16">
      <c r="B14856" s="93"/>
      <c r="C14856" s="93"/>
      <c r="D14856" s="93"/>
      <c r="F14856" s="93"/>
      <c r="H14856" s="93"/>
      <c r="J14856" s="93"/>
      <c r="L14856" s="93"/>
      <c r="N14856" s="93"/>
      <c r="P14856" s="93"/>
    </row>
    <row r="14857" spans="2:16">
      <c r="B14857" s="93"/>
      <c r="C14857" s="93"/>
      <c r="D14857" s="93"/>
      <c r="F14857" s="93"/>
      <c r="H14857" s="93"/>
      <c r="J14857" s="93"/>
      <c r="L14857" s="93"/>
      <c r="N14857" s="93"/>
      <c r="P14857" s="93"/>
    </row>
    <row r="14858" spans="2:16">
      <c r="B14858" s="93"/>
      <c r="C14858" s="93"/>
      <c r="D14858" s="93"/>
      <c r="F14858" s="93"/>
      <c r="H14858" s="93"/>
      <c r="J14858" s="93"/>
      <c r="L14858" s="93"/>
      <c r="N14858" s="93"/>
      <c r="P14858" s="93"/>
    </row>
    <row r="14859" spans="2:16">
      <c r="B14859" s="93"/>
      <c r="C14859" s="93"/>
      <c r="D14859" s="93"/>
      <c r="F14859" s="93"/>
      <c r="H14859" s="93"/>
      <c r="J14859" s="93"/>
      <c r="L14859" s="93"/>
      <c r="N14859" s="93"/>
      <c r="P14859" s="93"/>
    </row>
    <row r="14860" spans="2:16">
      <c r="B14860" s="93"/>
      <c r="C14860" s="93"/>
      <c r="D14860" s="93"/>
      <c r="F14860" s="93"/>
      <c r="H14860" s="93"/>
      <c r="J14860" s="93"/>
      <c r="L14860" s="93"/>
      <c r="N14860" s="93"/>
      <c r="P14860" s="93"/>
    </row>
    <row r="14861" spans="2:16">
      <c r="B14861" s="93"/>
      <c r="C14861" s="93"/>
      <c r="D14861" s="93"/>
      <c r="F14861" s="93"/>
      <c r="H14861" s="93"/>
      <c r="J14861" s="93"/>
      <c r="L14861" s="93"/>
      <c r="N14861" s="93"/>
      <c r="P14861" s="93"/>
    </row>
    <row r="14862" spans="2:16">
      <c r="B14862" s="93"/>
      <c r="C14862" s="93"/>
      <c r="D14862" s="93"/>
      <c r="F14862" s="93"/>
      <c r="H14862" s="93"/>
      <c r="J14862" s="93"/>
      <c r="L14862" s="93"/>
      <c r="N14862" s="93"/>
      <c r="P14862" s="93"/>
    </row>
    <row r="14863" spans="2:16">
      <c r="B14863" s="93"/>
      <c r="C14863" s="93"/>
      <c r="D14863" s="93"/>
      <c r="F14863" s="93"/>
      <c r="H14863" s="93"/>
      <c r="J14863" s="93"/>
      <c r="L14863" s="93"/>
      <c r="N14863" s="93"/>
      <c r="P14863" s="93"/>
    </row>
    <row r="14864" spans="2:16">
      <c r="B14864" s="93"/>
      <c r="C14864" s="93"/>
      <c r="D14864" s="93"/>
      <c r="F14864" s="93"/>
      <c r="H14864" s="93"/>
      <c r="J14864" s="93"/>
      <c r="L14864" s="93"/>
      <c r="N14864" s="93"/>
      <c r="P14864" s="93"/>
    </row>
    <row r="14865" spans="2:16">
      <c r="B14865" s="93"/>
      <c r="C14865" s="93"/>
      <c r="D14865" s="93"/>
      <c r="F14865" s="93"/>
      <c r="H14865" s="93"/>
      <c r="J14865" s="93"/>
      <c r="L14865" s="93"/>
      <c r="N14865" s="93"/>
      <c r="P14865" s="93"/>
    </row>
    <row r="14866" spans="2:16">
      <c r="B14866" s="93"/>
      <c r="C14866" s="93"/>
      <c r="D14866" s="93"/>
      <c r="F14866" s="93"/>
      <c r="H14866" s="93"/>
      <c r="J14866" s="93"/>
      <c r="L14866" s="93"/>
      <c r="N14866" s="93"/>
      <c r="P14866" s="93"/>
    </row>
    <row r="14867" spans="2:16">
      <c r="B14867" s="93"/>
      <c r="C14867" s="93"/>
      <c r="D14867" s="93"/>
      <c r="F14867" s="93"/>
      <c r="H14867" s="93"/>
      <c r="J14867" s="93"/>
      <c r="L14867" s="93"/>
      <c r="N14867" s="93"/>
      <c r="P14867" s="93"/>
    </row>
    <row r="14868" spans="2:16">
      <c r="B14868" s="93"/>
      <c r="C14868" s="93"/>
      <c r="D14868" s="93"/>
      <c r="F14868" s="93"/>
      <c r="H14868" s="93"/>
      <c r="J14868" s="93"/>
      <c r="L14868" s="93"/>
      <c r="N14868" s="93"/>
      <c r="P14868" s="93"/>
    </row>
    <row r="14869" spans="2:16">
      <c r="B14869" s="93"/>
      <c r="C14869" s="93"/>
      <c r="D14869" s="93"/>
      <c r="F14869" s="93"/>
      <c r="H14869" s="93"/>
      <c r="J14869" s="93"/>
      <c r="L14869" s="93"/>
      <c r="N14869" s="93"/>
      <c r="P14869" s="93"/>
    </row>
    <row r="14870" spans="2:16">
      <c r="B14870" s="93"/>
      <c r="C14870" s="93"/>
      <c r="D14870" s="93"/>
      <c r="F14870" s="93"/>
      <c r="H14870" s="93"/>
      <c r="J14870" s="93"/>
      <c r="L14870" s="93"/>
      <c r="N14870" s="93"/>
      <c r="P14870" s="93"/>
    </row>
    <row r="14871" spans="2:16">
      <c r="B14871" s="93"/>
      <c r="C14871" s="93"/>
      <c r="D14871" s="93"/>
      <c r="F14871" s="93"/>
      <c r="H14871" s="93"/>
      <c r="J14871" s="93"/>
      <c r="L14871" s="93"/>
      <c r="N14871" s="93"/>
      <c r="P14871" s="93"/>
    </row>
    <row r="14872" spans="2:16">
      <c r="B14872" s="93"/>
      <c r="C14872" s="93"/>
      <c r="D14872" s="93"/>
      <c r="F14872" s="93"/>
      <c r="H14872" s="93"/>
      <c r="J14872" s="93"/>
      <c r="L14872" s="93"/>
      <c r="N14872" s="93"/>
      <c r="P14872" s="93"/>
    </row>
    <row r="14873" spans="2:16">
      <c r="B14873" s="93"/>
      <c r="C14873" s="93"/>
      <c r="D14873" s="93"/>
      <c r="F14873" s="93"/>
      <c r="H14873" s="93"/>
      <c r="J14873" s="93"/>
      <c r="L14873" s="93"/>
      <c r="N14873" s="93"/>
      <c r="P14873" s="93"/>
    </row>
    <row r="14874" spans="2:16">
      <c r="B14874" s="93"/>
      <c r="C14874" s="93"/>
      <c r="D14874" s="93"/>
      <c r="F14874" s="93"/>
      <c r="H14874" s="93"/>
      <c r="J14874" s="93"/>
      <c r="L14874" s="93"/>
      <c r="N14874" s="93"/>
      <c r="P14874" s="93"/>
    </row>
    <row r="14875" spans="2:16">
      <c r="B14875" s="93"/>
      <c r="C14875" s="93"/>
      <c r="D14875" s="93"/>
      <c r="F14875" s="93"/>
      <c r="H14875" s="93"/>
      <c r="J14875" s="93"/>
      <c r="L14875" s="93"/>
      <c r="N14875" s="93"/>
      <c r="P14875" s="93"/>
    </row>
    <row r="14876" spans="2:16">
      <c r="B14876" s="93"/>
      <c r="C14876" s="93"/>
      <c r="D14876" s="93"/>
      <c r="F14876" s="93"/>
      <c r="H14876" s="93"/>
      <c r="J14876" s="93"/>
      <c r="L14876" s="93"/>
      <c r="N14876" s="93"/>
      <c r="P14876" s="93"/>
    </row>
    <row r="14877" spans="2:16">
      <c r="B14877" s="93"/>
      <c r="C14877" s="93"/>
      <c r="D14877" s="93"/>
      <c r="F14877" s="93"/>
      <c r="H14877" s="93"/>
      <c r="J14877" s="93"/>
      <c r="L14877" s="93"/>
      <c r="N14877" s="93"/>
      <c r="P14877" s="93"/>
    </row>
    <row r="14878" spans="2:16">
      <c r="B14878" s="93"/>
      <c r="C14878" s="93"/>
      <c r="D14878" s="93"/>
      <c r="F14878" s="93"/>
      <c r="H14878" s="93"/>
      <c r="J14878" s="93"/>
      <c r="L14878" s="93"/>
      <c r="N14878" s="93"/>
      <c r="P14878" s="93"/>
    </row>
    <row r="14879" spans="2:16">
      <c r="B14879" s="93"/>
      <c r="C14879" s="93"/>
      <c r="D14879" s="93"/>
      <c r="F14879" s="93"/>
      <c r="H14879" s="93"/>
      <c r="J14879" s="93"/>
      <c r="L14879" s="93"/>
      <c r="N14879" s="93"/>
      <c r="P14879" s="93"/>
    </row>
    <row r="14880" spans="2:16">
      <c r="B14880" s="93"/>
      <c r="C14880" s="93"/>
      <c r="D14880" s="93"/>
      <c r="F14880" s="93"/>
      <c r="H14880" s="93"/>
      <c r="J14880" s="93"/>
      <c r="L14880" s="93"/>
      <c r="N14880" s="93"/>
      <c r="P14880" s="93"/>
    </row>
    <row r="14881" spans="2:16">
      <c r="B14881" s="93"/>
      <c r="C14881" s="93"/>
      <c r="D14881" s="93"/>
      <c r="F14881" s="93"/>
      <c r="H14881" s="93"/>
      <c r="J14881" s="93"/>
      <c r="L14881" s="93"/>
      <c r="N14881" s="93"/>
      <c r="P14881" s="93"/>
    </row>
    <row r="14882" spans="2:16">
      <c r="B14882" s="93"/>
      <c r="C14882" s="93"/>
      <c r="D14882" s="93"/>
      <c r="F14882" s="93"/>
      <c r="H14882" s="93"/>
      <c r="J14882" s="93"/>
      <c r="L14882" s="93"/>
      <c r="N14882" s="93"/>
      <c r="P14882" s="93"/>
    </row>
    <row r="14883" spans="2:16">
      <c r="B14883" s="93"/>
      <c r="C14883" s="93"/>
      <c r="D14883" s="93"/>
      <c r="F14883" s="93"/>
      <c r="H14883" s="93"/>
      <c r="J14883" s="93"/>
      <c r="L14883" s="93"/>
      <c r="N14883" s="93"/>
      <c r="P14883" s="93"/>
    </row>
    <row r="14884" spans="2:16">
      <c r="B14884" s="93"/>
      <c r="C14884" s="93"/>
      <c r="D14884" s="93"/>
      <c r="F14884" s="93"/>
      <c r="H14884" s="93"/>
      <c r="J14884" s="93"/>
      <c r="L14884" s="93"/>
      <c r="N14884" s="93"/>
      <c r="P14884" s="93"/>
    </row>
    <row r="14885" spans="2:16">
      <c r="B14885" s="93"/>
      <c r="C14885" s="93"/>
      <c r="D14885" s="93"/>
      <c r="F14885" s="93"/>
      <c r="H14885" s="93"/>
      <c r="J14885" s="93"/>
      <c r="L14885" s="93"/>
      <c r="N14885" s="93"/>
      <c r="P14885" s="93"/>
    </row>
    <row r="14886" spans="2:16">
      <c r="B14886" s="93"/>
      <c r="C14886" s="93"/>
      <c r="D14886" s="93"/>
      <c r="F14886" s="93"/>
      <c r="H14886" s="93"/>
      <c r="J14886" s="93"/>
      <c r="L14886" s="93"/>
      <c r="N14886" s="93"/>
      <c r="P14886" s="93"/>
    </row>
    <row r="14887" spans="2:16">
      <c r="B14887" s="93"/>
      <c r="C14887" s="93"/>
      <c r="D14887" s="93"/>
      <c r="F14887" s="93"/>
      <c r="H14887" s="93"/>
      <c r="J14887" s="93"/>
      <c r="L14887" s="93"/>
      <c r="N14887" s="93"/>
      <c r="P14887" s="93"/>
    </row>
    <row r="14888" spans="2:16">
      <c r="B14888" s="93"/>
      <c r="C14888" s="93"/>
      <c r="D14888" s="93"/>
      <c r="F14888" s="93"/>
      <c r="H14888" s="93"/>
      <c r="J14888" s="93"/>
      <c r="L14888" s="93"/>
      <c r="N14888" s="93"/>
      <c r="P14888" s="93"/>
    </row>
    <row r="14889" spans="2:16">
      <c r="B14889" s="93"/>
      <c r="C14889" s="93"/>
      <c r="D14889" s="93"/>
      <c r="F14889" s="93"/>
      <c r="H14889" s="93"/>
      <c r="J14889" s="93"/>
      <c r="L14889" s="93"/>
      <c r="N14889" s="93"/>
      <c r="P14889" s="93"/>
    </row>
    <row r="14890" spans="2:16">
      <c r="B14890" s="93"/>
      <c r="C14890" s="93"/>
      <c r="D14890" s="93"/>
      <c r="F14890" s="93"/>
      <c r="H14890" s="93"/>
      <c r="J14890" s="93"/>
      <c r="L14890" s="93"/>
      <c r="N14890" s="93"/>
      <c r="P14890" s="93"/>
    </row>
    <row r="14891" spans="2:16">
      <c r="B14891" s="93"/>
      <c r="C14891" s="93"/>
      <c r="D14891" s="93"/>
      <c r="F14891" s="93"/>
      <c r="H14891" s="93"/>
      <c r="J14891" s="93"/>
      <c r="L14891" s="93"/>
      <c r="N14891" s="93"/>
      <c r="P14891" s="93"/>
    </row>
    <row r="14892" spans="2:16">
      <c r="B14892" s="93"/>
      <c r="C14892" s="93"/>
      <c r="D14892" s="93"/>
      <c r="F14892" s="93"/>
      <c r="H14892" s="93"/>
      <c r="J14892" s="93"/>
      <c r="L14892" s="93"/>
      <c r="N14892" s="93"/>
      <c r="P14892" s="93"/>
    </row>
    <row r="14893" spans="2:16">
      <c r="B14893" s="93"/>
      <c r="C14893" s="93"/>
      <c r="D14893" s="93"/>
      <c r="F14893" s="93"/>
      <c r="H14893" s="93"/>
      <c r="J14893" s="93"/>
      <c r="L14893" s="93"/>
      <c r="N14893" s="93"/>
      <c r="P14893" s="93"/>
    </row>
    <row r="14894" spans="2:16">
      <c r="B14894" s="93"/>
      <c r="C14894" s="93"/>
      <c r="D14894" s="93"/>
      <c r="F14894" s="93"/>
      <c r="H14894" s="93"/>
      <c r="J14894" s="93"/>
      <c r="L14894" s="93"/>
      <c r="N14894" s="93"/>
      <c r="P14894" s="93"/>
    </row>
    <row r="14895" spans="2:16">
      <c r="B14895" s="93"/>
      <c r="C14895" s="93"/>
      <c r="D14895" s="93"/>
      <c r="F14895" s="93"/>
      <c r="H14895" s="93"/>
      <c r="J14895" s="93"/>
      <c r="L14895" s="93"/>
      <c r="N14895" s="93"/>
      <c r="P14895" s="93"/>
    </row>
    <row r="14896" spans="2:16">
      <c r="B14896" s="93"/>
      <c r="C14896" s="93"/>
      <c r="D14896" s="93"/>
      <c r="F14896" s="93"/>
      <c r="H14896" s="93"/>
      <c r="J14896" s="93"/>
      <c r="L14896" s="93"/>
      <c r="N14896" s="93"/>
      <c r="P14896" s="93"/>
    </row>
    <row r="14897" spans="2:16">
      <c r="B14897" s="93"/>
      <c r="C14897" s="93"/>
      <c r="D14897" s="93"/>
      <c r="F14897" s="93"/>
      <c r="H14897" s="93"/>
      <c r="J14897" s="93"/>
      <c r="L14897" s="93"/>
      <c r="N14897" s="93"/>
      <c r="P14897" s="93"/>
    </row>
    <row r="14898" spans="2:16">
      <c r="B14898" s="93"/>
      <c r="C14898" s="93"/>
      <c r="D14898" s="93"/>
      <c r="F14898" s="93"/>
      <c r="H14898" s="93"/>
      <c r="J14898" s="93"/>
      <c r="L14898" s="93"/>
      <c r="N14898" s="93"/>
      <c r="P14898" s="93"/>
    </row>
    <row r="14899" spans="2:16">
      <c r="B14899" s="93"/>
      <c r="C14899" s="93"/>
      <c r="D14899" s="93"/>
      <c r="F14899" s="93"/>
      <c r="H14899" s="93"/>
      <c r="J14899" s="93"/>
      <c r="L14899" s="93"/>
      <c r="N14899" s="93"/>
      <c r="P14899" s="93"/>
    </row>
    <row r="14900" spans="2:16">
      <c r="B14900" s="93"/>
      <c r="C14900" s="93"/>
      <c r="D14900" s="93"/>
      <c r="F14900" s="93"/>
      <c r="H14900" s="93"/>
      <c r="J14900" s="93"/>
      <c r="L14900" s="93"/>
      <c r="N14900" s="93"/>
      <c r="P14900" s="93"/>
    </row>
    <row r="14901" spans="2:16">
      <c r="B14901" s="93"/>
      <c r="C14901" s="93"/>
      <c r="D14901" s="93"/>
      <c r="F14901" s="93"/>
      <c r="H14901" s="93"/>
      <c r="J14901" s="93"/>
      <c r="L14901" s="93"/>
      <c r="N14901" s="93"/>
      <c r="P14901" s="93"/>
    </row>
    <row r="14902" spans="2:16">
      <c r="B14902" s="93"/>
      <c r="C14902" s="93"/>
      <c r="D14902" s="93"/>
      <c r="F14902" s="93"/>
      <c r="H14902" s="93"/>
      <c r="J14902" s="93"/>
      <c r="L14902" s="93"/>
      <c r="N14902" s="93"/>
      <c r="P14902" s="93"/>
    </row>
    <row r="14903" spans="2:16">
      <c r="B14903" s="93"/>
      <c r="C14903" s="93"/>
      <c r="D14903" s="93"/>
      <c r="F14903" s="93"/>
      <c r="H14903" s="93"/>
      <c r="J14903" s="93"/>
      <c r="L14903" s="93"/>
      <c r="N14903" s="93"/>
      <c r="P14903" s="93"/>
    </row>
    <row r="14904" spans="2:16">
      <c r="B14904" s="93"/>
      <c r="C14904" s="93"/>
      <c r="D14904" s="93"/>
      <c r="F14904" s="93"/>
      <c r="H14904" s="93"/>
      <c r="J14904" s="93"/>
      <c r="L14904" s="93"/>
      <c r="N14904" s="93"/>
      <c r="P14904" s="93"/>
    </row>
    <row r="14905" spans="2:16">
      <c r="B14905" s="93"/>
      <c r="C14905" s="93"/>
      <c r="D14905" s="93"/>
      <c r="F14905" s="93"/>
      <c r="H14905" s="93"/>
      <c r="J14905" s="93"/>
      <c r="L14905" s="93"/>
      <c r="N14905" s="93"/>
      <c r="P14905" s="93"/>
    </row>
    <row r="14906" spans="2:16">
      <c r="B14906" s="93"/>
      <c r="C14906" s="93"/>
      <c r="D14906" s="93"/>
      <c r="F14906" s="93"/>
      <c r="H14906" s="93"/>
      <c r="J14906" s="93"/>
      <c r="L14906" s="93"/>
      <c r="N14906" s="93"/>
      <c r="P14906" s="93"/>
    </row>
    <row r="14907" spans="2:16">
      <c r="B14907" s="93"/>
      <c r="C14907" s="93"/>
      <c r="D14907" s="93"/>
      <c r="F14907" s="93"/>
      <c r="H14907" s="93"/>
      <c r="J14907" s="93"/>
      <c r="L14907" s="93"/>
      <c r="N14907" s="93"/>
      <c r="P14907" s="93"/>
    </row>
    <row r="14908" spans="2:16">
      <c r="B14908" s="93"/>
      <c r="C14908" s="93"/>
      <c r="D14908" s="93"/>
      <c r="F14908" s="93"/>
      <c r="H14908" s="93"/>
      <c r="J14908" s="93"/>
      <c r="L14908" s="93"/>
      <c r="N14908" s="93"/>
      <c r="P14908" s="93"/>
    </row>
    <row r="14909" spans="2:16">
      <c r="B14909" s="93"/>
      <c r="C14909" s="93"/>
      <c r="D14909" s="93"/>
      <c r="F14909" s="93"/>
      <c r="H14909" s="93"/>
      <c r="J14909" s="93"/>
      <c r="L14909" s="93"/>
      <c r="N14909" s="93"/>
      <c r="P14909" s="93"/>
    </row>
    <row r="14910" spans="2:16">
      <c r="B14910" s="93"/>
      <c r="C14910" s="93"/>
      <c r="D14910" s="93"/>
      <c r="F14910" s="93"/>
      <c r="H14910" s="93"/>
      <c r="J14910" s="93"/>
      <c r="L14910" s="93"/>
      <c r="N14910" s="93"/>
      <c r="P14910" s="93"/>
    </row>
    <row r="14911" spans="2:16">
      <c r="B14911" s="93"/>
      <c r="C14911" s="93"/>
      <c r="D14911" s="93"/>
      <c r="F14911" s="93"/>
      <c r="H14911" s="93"/>
      <c r="J14911" s="93"/>
      <c r="L14911" s="93"/>
      <c r="N14911" s="93"/>
      <c r="P14911" s="93"/>
    </row>
    <row r="14912" spans="2:16">
      <c r="B14912" s="93"/>
      <c r="C14912" s="93"/>
      <c r="D14912" s="93"/>
      <c r="F14912" s="93"/>
      <c r="H14912" s="93"/>
      <c r="J14912" s="93"/>
      <c r="L14912" s="93"/>
      <c r="N14912" s="93"/>
      <c r="P14912" s="93"/>
    </row>
    <row r="14913" spans="2:16">
      <c r="B14913" s="93"/>
      <c r="C14913" s="93"/>
      <c r="D14913" s="93"/>
      <c r="F14913" s="93"/>
      <c r="H14913" s="93"/>
      <c r="J14913" s="93"/>
      <c r="L14913" s="93"/>
      <c r="N14913" s="93"/>
      <c r="P14913" s="93"/>
    </row>
    <row r="14914" spans="2:16">
      <c r="B14914" s="93"/>
      <c r="C14914" s="93"/>
      <c r="D14914" s="93"/>
      <c r="F14914" s="93"/>
      <c r="H14914" s="93"/>
      <c r="J14914" s="93"/>
      <c r="L14914" s="93"/>
      <c r="N14914" s="93"/>
      <c r="P14914" s="93"/>
    </row>
    <row r="14915" spans="2:16">
      <c r="B14915" s="93"/>
      <c r="C14915" s="93"/>
      <c r="D14915" s="93"/>
      <c r="F14915" s="93"/>
      <c r="H14915" s="93"/>
      <c r="J14915" s="93"/>
      <c r="L14915" s="93"/>
      <c r="N14915" s="93"/>
      <c r="P14915" s="93"/>
    </row>
    <row r="14916" spans="2:16">
      <c r="B14916" s="93"/>
      <c r="C14916" s="93"/>
      <c r="D14916" s="93"/>
      <c r="F14916" s="93"/>
      <c r="H14916" s="93"/>
      <c r="J14916" s="93"/>
      <c r="L14916" s="93"/>
      <c r="N14916" s="93"/>
      <c r="P14916" s="93"/>
    </row>
    <row r="14917" spans="2:16">
      <c r="B14917" s="93"/>
      <c r="C14917" s="93"/>
      <c r="D14917" s="93"/>
      <c r="F14917" s="93"/>
      <c r="H14917" s="93"/>
      <c r="J14917" s="93"/>
      <c r="L14917" s="93"/>
      <c r="N14917" s="93"/>
      <c r="P14917" s="93"/>
    </row>
    <row r="14918" spans="2:16">
      <c r="B14918" s="93"/>
      <c r="C14918" s="93"/>
      <c r="D14918" s="93"/>
      <c r="F14918" s="93"/>
      <c r="H14918" s="93"/>
      <c r="J14918" s="93"/>
      <c r="L14918" s="93"/>
      <c r="N14918" s="93"/>
      <c r="P14918" s="93"/>
    </row>
    <row r="14919" spans="2:16">
      <c r="B14919" s="93"/>
      <c r="C14919" s="93"/>
      <c r="D14919" s="93"/>
      <c r="F14919" s="93"/>
      <c r="H14919" s="93"/>
      <c r="J14919" s="93"/>
      <c r="L14919" s="93"/>
      <c r="N14919" s="93"/>
      <c r="P14919" s="93"/>
    </row>
    <row r="14920" spans="2:16">
      <c r="B14920" s="93"/>
      <c r="C14920" s="93"/>
      <c r="D14920" s="93"/>
      <c r="F14920" s="93"/>
      <c r="H14920" s="93"/>
      <c r="J14920" s="93"/>
      <c r="L14920" s="93"/>
      <c r="N14920" s="93"/>
      <c r="P14920" s="93"/>
    </row>
    <row r="14921" spans="2:16">
      <c r="B14921" s="93"/>
      <c r="C14921" s="93"/>
      <c r="D14921" s="93"/>
      <c r="F14921" s="93"/>
      <c r="H14921" s="93"/>
      <c r="J14921" s="93"/>
      <c r="L14921" s="93"/>
      <c r="N14921" s="93"/>
      <c r="P14921" s="93"/>
    </row>
    <row r="14922" spans="2:16">
      <c r="B14922" s="93"/>
      <c r="C14922" s="93"/>
      <c r="D14922" s="93"/>
      <c r="F14922" s="93"/>
      <c r="H14922" s="93"/>
      <c r="J14922" s="93"/>
      <c r="L14922" s="93"/>
      <c r="N14922" s="93"/>
      <c r="P14922" s="93"/>
    </row>
    <row r="14923" spans="2:16">
      <c r="B14923" s="93"/>
      <c r="C14923" s="93"/>
      <c r="D14923" s="93"/>
      <c r="F14923" s="93"/>
      <c r="H14923" s="93"/>
      <c r="J14923" s="93"/>
      <c r="L14923" s="93"/>
      <c r="N14923" s="93"/>
      <c r="P14923" s="93"/>
    </row>
    <row r="14924" spans="2:16">
      <c r="B14924" s="93"/>
      <c r="C14924" s="93"/>
      <c r="D14924" s="93"/>
      <c r="F14924" s="93"/>
      <c r="H14924" s="93"/>
      <c r="J14924" s="93"/>
      <c r="L14924" s="93"/>
      <c r="N14924" s="93"/>
      <c r="P14924" s="93"/>
    </row>
    <row r="14925" spans="2:16">
      <c r="B14925" s="93"/>
      <c r="C14925" s="93"/>
      <c r="D14925" s="93"/>
      <c r="F14925" s="93"/>
      <c r="H14925" s="93"/>
      <c r="J14925" s="93"/>
      <c r="L14925" s="93"/>
      <c r="N14925" s="93"/>
      <c r="P14925" s="93"/>
    </row>
    <row r="14926" spans="2:16">
      <c r="B14926" s="93"/>
      <c r="C14926" s="93"/>
      <c r="D14926" s="93"/>
      <c r="F14926" s="93"/>
      <c r="H14926" s="93"/>
      <c r="J14926" s="93"/>
      <c r="L14926" s="93"/>
      <c r="N14926" s="93"/>
      <c r="P14926" s="93"/>
    </row>
    <row r="14927" spans="2:16">
      <c r="B14927" s="93"/>
      <c r="C14927" s="93"/>
      <c r="D14927" s="93"/>
      <c r="F14927" s="93"/>
      <c r="H14927" s="93"/>
      <c r="J14927" s="93"/>
      <c r="L14927" s="93"/>
      <c r="N14927" s="93"/>
      <c r="P14927" s="93"/>
    </row>
    <row r="14928" spans="2:16">
      <c r="B14928" s="93"/>
      <c r="C14928" s="93"/>
      <c r="D14928" s="93"/>
      <c r="F14928" s="93"/>
      <c r="H14928" s="93"/>
      <c r="J14928" s="93"/>
      <c r="L14928" s="93"/>
      <c r="N14928" s="93"/>
      <c r="P14928" s="93"/>
    </row>
    <row r="14929" spans="2:16">
      <c r="B14929" s="93"/>
      <c r="C14929" s="93"/>
      <c r="D14929" s="93"/>
      <c r="F14929" s="93"/>
      <c r="H14929" s="93"/>
      <c r="J14929" s="93"/>
      <c r="L14929" s="93"/>
      <c r="N14929" s="93"/>
      <c r="P14929" s="93"/>
    </row>
    <row r="14930" spans="2:16">
      <c r="B14930" s="93"/>
      <c r="C14930" s="93"/>
      <c r="D14930" s="93"/>
      <c r="F14930" s="93"/>
      <c r="H14930" s="93"/>
      <c r="J14930" s="93"/>
      <c r="L14930" s="93"/>
      <c r="N14930" s="93"/>
      <c r="P14930" s="93"/>
    </row>
    <row r="14931" spans="2:16">
      <c r="B14931" s="93"/>
      <c r="C14931" s="93"/>
      <c r="D14931" s="93"/>
      <c r="F14931" s="93"/>
      <c r="H14931" s="93"/>
      <c r="J14931" s="93"/>
      <c r="L14931" s="93"/>
      <c r="N14931" s="93"/>
      <c r="P14931" s="93"/>
    </row>
    <row r="14932" spans="2:16">
      <c r="B14932" s="93"/>
      <c r="C14932" s="93"/>
      <c r="D14932" s="93"/>
      <c r="F14932" s="93"/>
      <c r="H14932" s="93"/>
      <c r="J14932" s="93"/>
      <c r="L14932" s="93"/>
      <c r="N14932" s="93"/>
      <c r="P14932" s="93"/>
    </row>
    <row r="14933" spans="2:16">
      <c r="B14933" s="93"/>
      <c r="C14933" s="93"/>
      <c r="D14933" s="93"/>
      <c r="F14933" s="93"/>
      <c r="H14933" s="93"/>
      <c r="J14933" s="93"/>
      <c r="L14933" s="93"/>
      <c r="N14933" s="93"/>
      <c r="P14933" s="93"/>
    </row>
    <row r="14934" spans="2:16">
      <c r="B14934" s="93"/>
      <c r="C14934" s="93"/>
      <c r="D14934" s="93"/>
      <c r="F14934" s="93"/>
      <c r="H14934" s="93"/>
      <c r="J14934" s="93"/>
      <c r="L14934" s="93"/>
      <c r="N14934" s="93"/>
      <c r="P14934" s="93"/>
    </row>
    <row r="14935" spans="2:16">
      <c r="B14935" s="93"/>
      <c r="C14935" s="93"/>
      <c r="D14935" s="93"/>
      <c r="F14935" s="93"/>
      <c r="H14935" s="93"/>
      <c r="J14935" s="93"/>
      <c r="L14935" s="93"/>
      <c r="N14935" s="93"/>
      <c r="P14935" s="93"/>
    </row>
    <row r="14936" spans="2:16">
      <c r="B14936" s="93"/>
      <c r="C14936" s="93"/>
      <c r="D14936" s="93"/>
      <c r="F14936" s="93"/>
      <c r="H14936" s="93"/>
      <c r="J14936" s="93"/>
      <c r="L14936" s="93"/>
      <c r="N14936" s="93"/>
      <c r="P14936" s="93"/>
    </row>
    <row r="14937" spans="2:16">
      <c r="B14937" s="93"/>
      <c r="C14937" s="93"/>
      <c r="D14937" s="93"/>
      <c r="F14937" s="93"/>
      <c r="H14937" s="93"/>
      <c r="J14937" s="93"/>
      <c r="L14937" s="93"/>
      <c r="N14937" s="93"/>
      <c r="P14937" s="93"/>
    </row>
    <row r="14938" spans="2:16">
      <c r="B14938" s="93"/>
      <c r="C14938" s="93"/>
      <c r="D14938" s="93"/>
      <c r="F14938" s="93"/>
      <c r="H14938" s="93"/>
      <c r="J14938" s="93"/>
      <c r="L14938" s="93"/>
      <c r="N14938" s="93"/>
      <c r="P14938" s="93"/>
    </row>
    <row r="14939" spans="2:16">
      <c r="B14939" s="93"/>
      <c r="C14939" s="93"/>
      <c r="D14939" s="93"/>
      <c r="F14939" s="93"/>
      <c r="H14939" s="93"/>
      <c r="J14939" s="93"/>
      <c r="L14939" s="93"/>
      <c r="N14939" s="93"/>
      <c r="P14939" s="93"/>
    </row>
    <row r="14940" spans="2:16">
      <c r="B14940" s="93"/>
      <c r="C14940" s="93"/>
      <c r="D14940" s="93"/>
      <c r="F14940" s="93"/>
      <c r="H14940" s="93"/>
      <c r="J14940" s="93"/>
      <c r="L14940" s="93"/>
      <c r="N14940" s="93"/>
      <c r="P14940" s="93"/>
    </row>
    <row r="14941" spans="2:16">
      <c r="B14941" s="93"/>
      <c r="C14941" s="93"/>
      <c r="D14941" s="93"/>
      <c r="F14941" s="93"/>
      <c r="H14941" s="93"/>
      <c r="J14941" s="93"/>
      <c r="L14941" s="93"/>
      <c r="N14941" s="93"/>
      <c r="P14941" s="93"/>
    </row>
    <row r="14942" spans="2:16">
      <c r="B14942" s="93"/>
      <c r="C14942" s="93"/>
      <c r="D14942" s="93"/>
      <c r="F14942" s="93"/>
      <c r="H14942" s="93"/>
      <c r="J14942" s="93"/>
      <c r="L14942" s="93"/>
      <c r="N14942" s="93"/>
      <c r="P14942" s="93"/>
    </row>
    <row r="14943" spans="2:16">
      <c r="B14943" s="93"/>
      <c r="C14943" s="93"/>
      <c r="D14943" s="93"/>
      <c r="F14943" s="93"/>
      <c r="H14943" s="93"/>
      <c r="J14943" s="93"/>
      <c r="L14943" s="93"/>
      <c r="N14943" s="93"/>
      <c r="P14943" s="93"/>
    </row>
    <row r="14944" spans="2:16">
      <c r="B14944" s="93"/>
      <c r="C14944" s="93"/>
      <c r="D14944" s="93"/>
      <c r="F14944" s="93"/>
      <c r="H14944" s="93"/>
      <c r="J14944" s="93"/>
      <c r="L14944" s="93"/>
      <c r="N14944" s="93"/>
      <c r="P14944" s="93"/>
    </row>
    <row r="14945" spans="2:16">
      <c r="B14945" s="93"/>
      <c r="C14945" s="93"/>
      <c r="D14945" s="93"/>
      <c r="F14945" s="93"/>
      <c r="H14945" s="93"/>
      <c r="J14945" s="93"/>
      <c r="L14945" s="93"/>
      <c r="N14945" s="93"/>
      <c r="P14945" s="93"/>
    </row>
    <row r="14946" spans="2:16">
      <c r="B14946" s="93"/>
      <c r="C14946" s="93"/>
      <c r="D14946" s="93"/>
      <c r="F14946" s="93"/>
      <c r="H14946" s="93"/>
      <c r="J14946" s="93"/>
      <c r="L14946" s="93"/>
      <c r="N14946" s="93"/>
      <c r="P14946" s="93"/>
    </row>
    <row r="14947" spans="2:16">
      <c r="B14947" s="93"/>
      <c r="C14947" s="93"/>
      <c r="D14947" s="93"/>
      <c r="F14947" s="93"/>
      <c r="H14947" s="93"/>
      <c r="J14947" s="93"/>
      <c r="L14947" s="93"/>
      <c r="N14947" s="93"/>
      <c r="P14947" s="93"/>
    </row>
    <row r="14948" spans="2:16">
      <c r="B14948" s="93"/>
      <c r="C14948" s="93"/>
      <c r="D14948" s="93"/>
      <c r="F14948" s="93"/>
      <c r="H14948" s="93"/>
      <c r="J14948" s="93"/>
      <c r="L14948" s="93"/>
      <c r="N14948" s="93"/>
      <c r="P14948" s="93"/>
    </row>
    <row r="14949" spans="2:16">
      <c r="B14949" s="93"/>
      <c r="C14949" s="93"/>
      <c r="D14949" s="93"/>
      <c r="F14949" s="93"/>
      <c r="H14949" s="93"/>
      <c r="J14949" s="93"/>
      <c r="L14949" s="93"/>
      <c r="N14949" s="93"/>
      <c r="P14949" s="93"/>
    </row>
    <row r="14950" spans="2:16">
      <c r="B14950" s="93"/>
      <c r="C14950" s="93"/>
      <c r="D14950" s="93"/>
      <c r="F14950" s="93"/>
      <c r="H14950" s="93"/>
      <c r="J14950" s="93"/>
      <c r="L14950" s="93"/>
      <c r="N14950" s="93"/>
      <c r="P14950" s="93"/>
    </row>
    <row r="14951" spans="2:16">
      <c r="B14951" s="93"/>
      <c r="C14951" s="93"/>
      <c r="D14951" s="93"/>
      <c r="F14951" s="93"/>
      <c r="H14951" s="93"/>
      <c r="J14951" s="93"/>
      <c r="L14951" s="93"/>
      <c r="N14951" s="93"/>
      <c r="P14951" s="93"/>
    </row>
    <row r="14952" spans="2:16">
      <c r="B14952" s="93"/>
      <c r="C14952" s="93"/>
      <c r="D14952" s="93"/>
      <c r="F14952" s="93"/>
      <c r="H14952" s="93"/>
      <c r="J14952" s="93"/>
      <c r="L14952" s="93"/>
      <c r="N14952" s="93"/>
      <c r="P14952" s="93"/>
    </row>
    <row r="14953" spans="2:16">
      <c r="B14953" s="93"/>
      <c r="C14953" s="93"/>
      <c r="D14953" s="93"/>
      <c r="F14953" s="93"/>
      <c r="H14953" s="93"/>
      <c r="J14953" s="93"/>
      <c r="L14953" s="93"/>
      <c r="N14953" s="93"/>
      <c r="P14953" s="93"/>
    </row>
    <row r="14954" spans="2:16">
      <c r="B14954" s="93"/>
      <c r="C14954" s="93"/>
      <c r="D14954" s="93"/>
      <c r="F14954" s="93"/>
      <c r="H14954" s="93"/>
      <c r="J14954" s="93"/>
      <c r="L14954" s="93"/>
      <c r="N14954" s="93"/>
      <c r="P14954" s="93"/>
    </row>
    <row r="14955" spans="2:16">
      <c r="B14955" s="93"/>
      <c r="C14955" s="93"/>
      <c r="D14955" s="93"/>
      <c r="F14955" s="93"/>
      <c r="H14955" s="93"/>
      <c r="J14955" s="93"/>
      <c r="L14955" s="93"/>
      <c r="N14955" s="93"/>
      <c r="P14955" s="93"/>
    </row>
    <row r="14956" spans="2:16">
      <c r="B14956" s="93"/>
      <c r="C14956" s="93"/>
      <c r="D14956" s="93"/>
      <c r="F14956" s="93"/>
      <c r="H14956" s="93"/>
      <c r="J14956" s="93"/>
      <c r="L14956" s="93"/>
      <c r="N14956" s="93"/>
      <c r="P14956" s="93"/>
    </row>
    <row r="14957" spans="2:16">
      <c r="B14957" s="93"/>
      <c r="C14957" s="93"/>
      <c r="D14957" s="93"/>
      <c r="F14957" s="93"/>
      <c r="H14957" s="93"/>
      <c r="J14957" s="93"/>
      <c r="L14957" s="93"/>
      <c r="N14957" s="93"/>
      <c r="P14957" s="93"/>
    </row>
    <row r="14958" spans="2:16">
      <c r="B14958" s="93"/>
      <c r="C14958" s="93"/>
      <c r="D14958" s="93"/>
      <c r="F14958" s="93"/>
      <c r="H14958" s="93"/>
      <c r="J14958" s="93"/>
      <c r="L14958" s="93"/>
      <c r="N14958" s="93"/>
      <c r="P14958" s="93"/>
    </row>
    <row r="14959" spans="2:16">
      <c r="B14959" s="93"/>
      <c r="C14959" s="93"/>
      <c r="D14959" s="93"/>
      <c r="F14959" s="93"/>
      <c r="H14959" s="93"/>
      <c r="J14959" s="93"/>
      <c r="L14959" s="93"/>
      <c r="N14959" s="93"/>
      <c r="P14959" s="93"/>
    </row>
    <row r="14960" spans="2:16">
      <c r="B14960" s="93"/>
      <c r="C14960" s="93"/>
      <c r="D14960" s="93"/>
      <c r="F14960" s="93"/>
      <c r="H14960" s="93"/>
      <c r="J14960" s="93"/>
      <c r="L14960" s="93"/>
      <c r="N14960" s="93"/>
      <c r="P14960" s="93"/>
    </row>
    <row r="14961" spans="2:16">
      <c r="B14961" s="93"/>
      <c r="C14961" s="93"/>
      <c r="D14961" s="93"/>
      <c r="F14961" s="93"/>
      <c r="H14961" s="93"/>
      <c r="J14961" s="93"/>
      <c r="L14961" s="93"/>
      <c r="N14961" s="93"/>
      <c r="P14961" s="93"/>
    </row>
    <row r="14962" spans="2:16">
      <c r="B14962" s="93"/>
      <c r="C14962" s="93"/>
      <c r="D14962" s="93"/>
      <c r="F14962" s="93"/>
      <c r="H14962" s="93"/>
      <c r="J14962" s="93"/>
      <c r="L14962" s="93"/>
      <c r="N14962" s="93"/>
      <c r="P14962" s="93"/>
    </row>
    <row r="14963" spans="2:16">
      <c r="B14963" s="93"/>
      <c r="C14963" s="93"/>
      <c r="D14963" s="93"/>
      <c r="F14963" s="93"/>
      <c r="H14963" s="93"/>
      <c r="J14963" s="93"/>
      <c r="L14963" s="93"/>
      <c r="N14963" s="93"/>
      <c r="P14963" s="93"/>
    </row>
    <row r="14964" spans="2:16">
      <c r="B14964" s="93"/>
      <c r="C14964" s="93"/>
      <c r="D14964" s="93"/>
      <c r="F14964" s="93"/>
      <c r="H14964" s="93"/>
      <c r="J14964" s="93"/>
      <c r="L14964" s="93"/>
      <c r="N14964" s="93"/>
      <c r="P14964" s="93"/>
    </row>
    <row r="14965" spans="2:16">
      <c r="B14965" s="93"/>
      <c r="C14965" s="93"/>
      <c r="D14965" s="93"/>
      <c r="F14965" s="93"/>
      <c r="H14965" s="93"/>
      <c r="J14965" s="93"/>
      <c r="L14965" s="93"/>
      <c r="N14965" s="93"/>
      <c r="P14965" s="93"/>
    </row>
    <row r="14966" spans="2:16">
      <c r="B14966" s="93"/>
      <c r="C14966" s="93"/>
      <c r="D14966" s="93"/>
      <c r="F14966" s="93"/>
      <c r="H14966" s="93"/>
      <c r="J14966" s="93"/>
      <c r="L14966" s="93"/>
      <c r="N14966" s="93"/>
      <c r="P14966" s="93"/>
    </row>
    <row r="14967" spans="2:16">
      <c r="B14967" s="93"/>
      <c r="C14967" s="93"/>
      <c r="D14967" s="93"/>
      <c r="F14967" s="93"/>
      <c r="H14967" s="93"/>
      <c r="J14967" s="93"/>
      <c r="L14967" s="93"/>
      <c r="N14967" s="93"/>
      <c r="P14967" s="93"/>
    </row>
    <row r="14968" spans="2:16">
      <c r="B14968" s="93"/>
      <c r="C14968" s="93"/>
      <c r="D14968" s="93"/>
      <c r="F14968" s="93"/>
      <c r="H14968" s="93"/>
      <c r="J14968" s="93"/>
      <c r="L14968" s="93"/>
      <c r="N14968" s="93"/>
      <c r="P14968" s="93"/>
    </row>
    <row r="14969" spans="2:16">
      <c r="B14969" s="93"/>
      <c r="C14969" s="93"/>
      <c r="D14969" s="93"/>
      <c r="F14969" s="93"/>
      <c r="H14969" s="93"/>
      <c r="J14969" s="93"/>
      <c r="L14969" s="93"/>
      <c r="N14969" s="93"/>
      <c r="P14969" s="93"/>
    </row>
    <row r="14970" spans="2:16">
      <c r="B14970" s="93"/>
      <c r="C14970" s="93"/>
      <c r="D14970" s="93"/>
      <c r="F14970" s="93"/>
      <c r="H14970" s="93"/>
      <c r="J14970" s="93"/>
      <c r="L14970" s="93"/>
      <c r="N14970" s="93"/>
      <c r="P14970" s="93"/>
    </row>
    <row r="14971" spans="2:16">
      <c r="B14971" s="93"/>
      <c r="C14971" s="93"/>
      <c r="D14971" s="93"/>
      <c r="F14971" s="93"/>
      <c r="H14971" s="93"/>
      <c r="J14971" s="93"/>
      <c r="L14971" s="93"/>
      <c r="N14971" s="93"/>
      <c r="P14971" s="93"/>
    </row>
    <row r="14972" spans="2:16">
      <c r="B14972" s="93"/>
      <c r="C14972" s="93"/>
      <c r="D14972" s="93"/>
      <c r="F14972" s="93"/>
      <c r="H14972" s="93"/>
      <c r="J14972" s="93"/>
      <c r="L14972" s="93"/>
      <c r="N14972" s="93"/>
      <c r="P14972" s="93"/>
    </row>
    <row r="14973" spans="2:16">
      <c r="B14973" s="93"/>
      <c r="C14973" s="93"/>
      <c r="D14973" s="93"/>
      <c r="F14973" s="93"/>
      <c r="H14973" s="93"/>
      <c r="J14973" s="93"/>
      <c r="L14973" s="93"/>
      <c r="N14973" s="93"/>
      <c r="P14973" s="93"/>
    </row>
    <row r="14974" spans="2:16">
      <c r="B14974" s="93"/>
      <c r="C14974" s="93"/>
      <c r="D14974" s="93"/>
      <c r="F14974" s="93"/>
      <c r="H14974" s="93"/>
      <c r="J14974" s="93"/>
      <c r="L14974" s="93"/>
      <c r="N14974" s="93"/>
      <c r="P14974" s="93"/>
    </row>
    <row r="14975" spans="2:16">
      <c r="B14975" s="93"/>
      <c r="C14975" s="93"/>
      <c r="D14975" s="93"/>
      <c r="F14975" s="93"/>
      <c r="H14975" s="93"/>
      <c r="J14975" s="93"/>
      <c r="L14975" s="93"/>
      <c r="N14975" s="93"/>
      <c r="P14975" s="93"/>
    </row>
    <row r="14976" spans="2:16">
      <c r="B14976" s="93"/>
      <c r="C14976" s="93"/>
      <c r="D14976" s="93"/>
      <c r="F14976" s="93"/>
      <c r="H14976" s="93"/>
      <c r="J14976" s="93"/>
      <c r="L14976" s="93"/>
      <c r="N14976" s="93"/>
      <c r="P14976" s="93"/>
    </row>
    <row r="14977" spans="2:16">
      <c r="B14977" s="93"/>
      <c r="C14977" s="93"/>
      <c r="D14977" s="93"/>
      <c r="F14977" s="93"/>
      <c r="H14977" s="93"/>
      <c r="J14977" s="93"/>
      <c r="L14977" s="93"/>
      <c r="N14977" s="93"/>
      <c r="P14977" s="93"/>
    </row>
    <row r="14978" spans="2:16">
      <c r="B14978" s="93"/>
      <c r="C14978" s="93"/>
      <c r="D14978" s="93"/>
      <c r="F14978" s="93"/>
      <c r="H14978" s="93"/>
      <c r="J14978" s="93"/>
      <c r="L14978" s="93"/>
      <c r="N14978" s="93"/>
      <c r="P14978" s="93"/>
    </row>
    <row r="14979" spans="2:16">
      <c r="B14979" s="93"/>
      <c r="C14979" s="93"/>
      <c r="D14979" s="93"/>
      <c r="F14979" s="93"/>
      <c r="H14979" s="93"/>
      <c r="J14979" s="93"/>
      <c r="L14979" s="93"/>
      <c r="N14979" s="93"/>
      <c r="P14979" s="93"/>
    </row>
    <row r="14980" spans="2:16">
      <c r="B14980" s="93"/>
      <c r="C14980" s="93"/>
      <c r="D14980" s="93"/>
      <c r="F14980" s="93"/>
      <c r="H14980" s="93"/>
      <c r="J14980" s="93"/>
      <c r="L14980" s="93"/>
      <c r="N14980" s="93"/>
      <c r="P14980" s="93"/>
    </row>
    <row r="14981" spans="2:16">
      <c r="B14981" s="93"/>
      <c r="C14981" s="93"/>
      <c r="D14981" s="93"/>
      <c r="F14981" s="93"/>
      <c r="H14981" s="93"/>
      <c r="J14981" s="93"/>
      <c r="L14981" s="93"/>
      <c r="N14981" s="93"/>
      <c r="P14981" s="93"/>
    </row>
    <row r="14982" spans="2:16">
      <c r="B14982" s="93"/>
      <c r="C14982" s="93"/>
      <c r="D14982" s="93"/>
      <c r="F14982" s="93"/>
      <c r="H14982" s="93"/>
      <c r="J14982" s="93"/>
      <c r="L14982" s="93"/>
      <c r="N14982" s="93"/>
      <c r="P14982" s="93"/>
    </row>
    <row r="14983" spans="2:16">
      <c r="B14983" s="93"/>
      <c r="C14983" s="93"/>
      <c r="D14983" s="93"/>
      <c r="F14983" s="93"/>
      <c r="H14983" s="93"/>
      <c r="J14983" s="93"/>
      <c r="L14983" s="93"/>
      <c r="N14983" s="93"/>
      <c r="P14983" s="93"/>
    </row>
    <row r="14984" spans="2:16">
      <c r="B14984" s="93"/>
      <c r="C14984" s="93"/>
      <c r="D14984" s="93"/>
      <c r="F14984" s="93"/>
      <c r="H14984" s="93"/>
      <c r="J14984" s="93"/>
      <c r="L14984" s="93"/>
      <c r="N14984" s="93"/>
      <c r="P14984" s="93"/>
    </row>
    <row r="14985" spans="2:16">
      <c r="B14985" s="93"/>
      <c r="C14985" s="93"/>
      <c r="D14985" s="93"/>
      <c r="F14985" s="93"/>
      <c r="H14985" s="93"/>
      <c r="J14985" s="93"/>
      <c r="L14985" s="93"/>
      <c r="N14985" s="93"/>
      <c r="P14985" s="93"/>
    </row>
    <row r="14986" spans="2:16">
      <c r="B14986" s="93"/>
      <c r="C14986" s="93"/>
      <c r="D14986" s="93"/>
      <c r="F14986" s="93"/>
      <c r="H14986" s="93"/>
      <c r="J14986" s="93"/>
      <c r="L14986" s="93"/>
      <c r="N14986" s="93"/>
      <c r="P14986" s="93"/>
    </row>
    <row r="14987" spans="2:16">
      <c r="B14987" s="93"/>
      <c r="C14987" s="93"/>
      <c r="D14987" s="93"/>
      <c r="F14987" s="93"/>
      <c r="H14987" s="93"/>
      <c r="J14987" s="93"/>
      <c r="L14987" s="93"/>
      <c r="N14987" s="93"/>
      <c r="P14987" s="93"/>
    </row>
    <row r="14988" spans="2:16">
      <c r="B14988" s="93"/>
      <c r="C14988" s="93"/>
      <c r="D14988" s="93"/>
      <c r="F14988" s="93"/>
      <c r="H14988" s="93"/>
      <c r="J14988" s="93"/>
      <c r="L14988" s="93"/>
      <c r="N14988" s="93"/>
      <c r="P14988" s="93"/>
    </row>
    <row r="14989" spans="2:16">
      <c r="B14989" s="93"/>
      <c r="C14989" s="93"/>
      <c r="D14989" s="93"/>
      <c r="F14989" s="93"/>
      <c r="H14989" s="93"/>
      <c r="J14989" s="93"/>
      <c r="L14989" s="93"/>
      <c r="N14989" s="93"/>
      <c r="P14989" s="93"/>
    </row>
    <row r="14990" spans="2:16">
      <c r="B14990" s="93"/>
      <c r="C14990" s="93"/>
      <c r="D14990" s="93"/>
      <c r="F14990" s="93"/>
      <c r="H14990" s="93"/>
      <c r="J14990" s="93"/>
      <c r="L14990" s="93"/>
      <c r="N14990" s="93"/>
      <c r="P14990" s="93"/>
    </row>
    <row r="14991" spans="2:16">
      <c r="B14991" s="93"/>
      <c r="C14991" s="93"/>
      <c r="D14991" s="93"/>
      <c r="F14991" s="93"/>
      <c r="H14991" s="93"/>
      <c r="J14991" s="93"/>
      <c r="L14991" s="93"/>
      <c r="N14991" s="93"/>
      <c r="P14991" s="93"/>
    </row>
    <row r="14992" spans="2:16">
      <c r="B14992" s="93"/>
      <c r="C14992" s="93"/>
      <c r="D14992" s="93"/>
      <c r="F14992" s="93"/>
      <c r="H14992" s="93"/>
      <c r="J14992" s="93"/>
      <c r="L14992" s="93"/>
      <c r="N14992" s="93"/>
      <c r="P14992" s="93"/>
    </row>
    <row r="14993" spans="2:16">
      <c r="B14993" s="93"/>
      <c r="C14993" s="93"/>
      <c r="D14993" s="93"/>
      <c r="F14993" s="93"/>
      <c r="H14993" s="93"/>
      <c r="J14993" s="93"/>
      <c r="L14993" s="93"/>
      <c r="N14993" s="93"/>
      <c r="P14993" s="93"/>
    </row>
    <row r="14994" spans="2:16">
      <c r="B14994" s="93"/>
      <c r="C14994" s="93"/>
      <c r="D14994" s="93"/>
      <c r="F14994" s="93"/>
      <c r="H14994" s="93"/>
      <c r="J14994" s="93"/>
      <c r="L14994" s="93"/>
      <c r="N14994" s="93"/>
      <c r="P14994" s="93"/>
    </row>
    <row r="14995" spans="2:16">
      <c r="B14995" s="93"/>
      <c r="C14995" s="93"/>
      <c r="D14995" s="93"/>
      <c r="F14995" s="93"/>
      <c r="H14995" s="93"/>
      <c r="J14995" s="93"/>
      <c r="L14995" s="93"/>
      <c r="N14995" s="93"/>
      <c r="P14995" s="93"/>
    </row>
    <row r="14996" spans="2:16">
      <c r="B14996" s="93"/>
      <c r="C14996" s="93"/>
      <c r="D14996" s="93"/>
      <c r="F14996" s="93"/>
      <c r="H14996" s="93"/>
      <c r="J14996" s="93"/>
      <c r="L14996" s="93"/>
      <c r="N14996" s="93"/>
      <c r="P14996" s="93"/>
    </row>
    <row r="14997" spans="2:16">
      <c r="B14997" s="93"/>
      <c r="C14997" s="93"/>
      <c r="D14997" s="93"/>
      <c r="F14997" s="93"/>
      <c r="H14997" s="93"/>
      <c r="J14997" s="93"/>
      <c r="L14997" s="93"/>
      <c r="N14997" s="93"/>
      <c r="P14997" s="93"/>
    </row>
    <row r="14998" spans="2:16">
      <c r="B14998" s="93"/>
      <c r="C14998" s="93"/>
      <c r="D14998" s="93"/>
      <c r="F14998" s="93"/>
      <c r="H14998" s="93"/>
      <c r="J14998" s="93"/>
      <c r="L14998" s="93"/>
      <c r="N14998" s="93"/>
      <c r="P14998" s="93"/>
    </row>
    <row r="14999" spans="2:16">
      <c r="B14999" s="93"/>
      <c r="C14999" s="93"/>
      <c r="D14999" s="93"/>
      <c r="F14999" s="93"/>
      <c r="H14999" s="93"/>
      <c r="J14999" s="93"/>
      <c r="L14999" s="93"/>
      <c r="N14999" s="93"/>
      <c r="P14999" s="93"/>
    </row>
    <row r="15000" spans="2:16">
      <c r="B15000" s="93"/>
      <c r="C15000" s="93"/>
      <c r="D15000" s="93"/>
      <c r="F15000" s="93"/>
      <c r="H15000" s="93"/>
      <c r="J15000" s="93"/>
      <c r="L15000" s="93"/>
      <c r="N15000" s="93"/>
      <c r="P15000" s="93"/>
    </row>
    <row r="15001" spans="2:16">
      <c r="B15001" s="93"/>
      <c r="C15001" s="93"/>
      <c r="D15001" s="93"/>
      <c r="F15001" s="93"/>
      <c r="H15001" s="93"/>
      <c r="J15001" s="93"/>
      <c r="L15001" s="93"/>
      <c r="N15001" s="93"/>
      <c r="P15001" s="93"/>
    </row>
    <row r="15002" spans="2:16">
      <c r="B15002" s="93"/>
      <c r="C15002" s="93"/>
      <c r="D15002" s="93"/>
      <c r="F15002" s="93"/>
      <c r="H15002" s="93"/>
      <c r="J15002" s="93"/>
      <c r="L15002" s="93"/>
      <c r="N15002" s="93"/>
      <c r="P15002" s="93"/>
    </row>
    <row r="15003" spans="2:16">
      <c r="B15003" s="93"/>
      <c r="C15003" s="93"/>
      <c r="D15003" s="93"/>
      <c r="F15003" s="93"/>
      <c r="H15003" s="93"/>
      <c r="J15003" s="93"/>
      <c r="L15003" s="93"/>
      <c r="N15003" s="93"/>
      <c r="P15003" s="93"/>
    </row>
    <row r="15004" spans="2:16">
      <c r="B15004" s="93"/>
      <c r="C15004" s="93"/>
      <c r="D15004" s="93"/>
      <c r="F15004" s="93"/>
      <c r="H15004" s="93"/>
      <c r="J15004" s="93"/>
      <c r="L15004" s="93"/>
      <c r="N15004" s="93"/>
      <c r="P15004" s="93"/>
    </row>
    <row r="15005" spans="2:16">
      <c r="B15005" s="93"/>
      <c r="C15005" s="93"/>
      <c r="D15005" s="93"/>
      <c r="F15005" s="93"/>
      <c r="H15005" s="93"/>
      <c r="J15005" s="93"/>
      <c r="L15005" s="93"/>
      <c r="N15005" s="93"/>
      <c r="P15005" s="93"/>
    </row>
    <row r="15006" spans="2:16">
      <c r="B15006" s="93"/>
      <c r="C15006" s="93"/>
      <c r="D15006" s="93"/>
      <c r="F15006" s="93"/>
      <c r="H15006" s="93"/>
      <c r="J15006" s="93"/>
      <c r="L15006" s="93"/>
      <c r="N15006" s="93"/>
      <c r="P15006" s="93"/>
    </row>
    <row r="15007" spans="2:16">
      <c r="B15007" s="93"/>
      <c r="C15007" s="93"/>
      <c r="D15007" s="93"/>
      <c r="F15007" s="93"/>
      <c r="H15007" s="93"/>
      <c r="J15007" s="93"/>
      <c r="L15007" s="93"/>
      <c r="N15007" s="93"/>
      <c r="P15007" s="93"/>
    </row>
    <row r="15008" spans="2:16">
      <c r="B15008" s="93"/>
      <c r="C15008" s="93"/>
      <c r="D15008" s="93"/>
      <c r="F15008" s="93"/>
      <c r="H15008" s="93"/>
      <c r="J15008" s="93"/>
      <c r="L15008" s="93"/>
      <c r="N15008" s="93"/>
      <c r="P15008" s="93"/>
    </row>
    <row r="15009" spans="2:16">
      <c r="B15009" s="93"/>
      <c r="C15009" s="93"/>
      <c r="D15009" s="93"/>
      <c r="F15009" s="93"/>
      <c r="H15009" s="93"/>
      <c r="J15009" s="93"/>
      <c r="L15009" s="93"/>
      <c r="N15009" s="93"/>
      <c r="P15009" s="93"/>
    </row>
    <row r="15010" spans="2:16">
      <c r="B15010" s="93"/>
      <c r="C15010" s="93"/>
      <c r="D15010" s="93"/>
      <c r="F15010" s="93"/>
      <c r="H15010" s="93"/>
      <c r="J15010" s="93"/>
      <c r="L15010" s="93"/>
      <c r="N15010" s="93"/>
      <c r="P15010" s="93"/>
    </row>
    <row r="15011" spans="2:16">
      <c r="B15011" s="93"/>
      <c r="C15011" s="93"/>
      <c r="D15011" s="93"/>
      <c r="F15011" s="93"/>
      <c r="H15011" s="93"/>
      <c r="J15011" s="93"/>
      <c r="L15011" s="93"/>
      <c r="N15011" s="93"/>
      <c r="P15011" s="93"/>
    </row>
    <row r="15012" spans="2:16">
      <c r="B15012" s="93"/>
      <c r="C15012" s="93"/>
      <c r="D15012" s="93"/>
      <c r="F15012" s="93"/>
      <c r="H15012" s="93"/>
      <c r="J15012" s="93"/>
      <c r="L15012" s="93"/>
      <c r="N15012" s="93"/>
      <c r="P15012" s="93"/>
    </row>
    <row r="15013" spans="2:16">
      <c r="B15013" s="93"/>
      <c r="C15013" s="93"/>
      <c r="D15013" s="93"/>
      <c r="F15013" s="93"/>
      <c r="H15013" s="93"/>
      <c r="J15013" s="93"/>
      <c r="L15013" s="93"/>
      <c r="N15013" s="93"/>
      <c r="P15013" s="93"/>
    </row>
    <row r="15014" spans="2:16">
      <c r="B15014" s="93"/>
      <c r="C15014" s="93"/>
      <c r="D15014" s="93"/>
      <c r="F15014" s="93"/>
      <c r="H15014" s="93"/>
      <c r="J15014" s="93"/>
      <c r="L15014" s="93"/>
      <c r="N15014" s="93"/>
      <c r="P15014" s="93"/>
    </row>
    <row r="15015" spans="2:16">
      <c r="B15015" s="93"/>
      <c r="C15015" s="93"/>
      <c r="D15015" s="93"/>
      <c r="F15015" s="93"/>
      <c r="H15015" s="93"/>
      <c r="J15015" s="93"/>
      <c r="L15015" s="93"/>
      <c r="N15015" s="93"/>
      <c r="P15015" s="93"/>
    </row>
    <row r="15016" spans="2:16">
      <c r="B15016" s="93"/>
      <c r="C15016" s="93"/>
      <c r="D15016" s="93"/>
      <c r="F15016" s="93"/>
      <c r="H15016" s="93"/>
      <c r="J15016" s="93"/>
      <c r="L15016" s="93"/>
      <c r="N15016" s="93"/>
      <c r="P15016" s="93"/>
    </row>
    <row r="15017" spans="2:16">
      <c r="B15017" s="93"/>
      <c r="C15017" s="93"/>
      <c r="D15017" s="93"/>
      <c r="F15017" s="93"/>
      <c r="H15017" s="93"/>
      <c r="J15017" s="93"/>
      <c r="L15017" s="93"/>
      <c r="N15017" s="93"/>
      <c r="P15017" s="93"/>
    </row>
    <row r="15018" spans="2:16">
      <c r="B15018" s="93"/>
      <c r="C15018" s="93"/>
      <c r="D15018" s="93"/>
      <c r="F15018" s="93"/>
      <c r="H15018" s="93"/>
      <c r="J15018" s="93"/>
      <c r="L15018" s="93"/>
      <c r="N15018" s="93"/>
      <c r="P15018" s="93"/>
    </row>
    <row r="15019" spans="2:16">
      <c r="B15019" s="93"/>
      <c r="C15019" s="93"/>
      <c r="D15019" s="93"/>
      <c r="F15019" s="93"/>
      <c r="H15019" s="93"/>
      <c r="J15019" s="93"/>
      <c r="L15019" s="93"/>
      <c r="N15019" s="93"/>
      <c r="P15019" s="93"/>
    </row>
    <row r="15020" spans="2:16">
      <c r="B15020" s="93"/>
      <c r="C15020" s="93"/>
      <c r="D15020" s="93"/>
      <c r="F15020" s="93"/>
      <c r="H15020" s="93"/>
      <c r="J15020" s="93"/>
      <c r="L15020" s="93"/>
      <c r="N15020" s="93"/>
      <c r="P15020" s="93"/>
    </row>
    <row r="15021" spans="2:16">
      <c r="B15021" s="93"/>
      <c r="C15021" s="93"/>
      <c r="D15021" s="93"/>
      <c r="F15021" s="93"/>
      <c r="H15021" s="93"/>
      <c r="J15021" s="93"/>
      <c r="L15021" s="93"/>
      <c r="N15021" s="93"/>
      <c r="P15021" s="93"/>
    </row>
    <row r="15022" spans="2:16">
      <c r="B15022" s="93"/>
      <c r="C15022" s="93"/>
      <c r="D15022" s="93"/>
      <c r="F15022" s="93"/>
      <c r="H15022" s="93"/>
      <c r="J15022" s="93"/>
      <c r="L15022" s="93"/>
      <c r="N15022" s="93"/>
      <c r="P15022" s="93"/>
    </row>
    <row r="15023" spans="2:16">
      <c r="B15023" s="93"/>
      <c r="C15023" s="93"/>
      <c r="D15023" s="93"/>
      <c r="F15023" s="93"/>
      <c r="H15023" s="93"/>
      <c r="J15023" s="93"/>
      <c r="L15023" s="93"/>
      <c r="N15023" s="93"/>
      <c r="P15023" s="93"/>
    </row>
    <row r="15024" spans="2:16">
      <c r="B15024" s="93"/>
      <c r="C15024" s="93"/>
      <c r="D15024" s="93"/>
      <c r="F15024" s="93"/>
      <c r="H15024" s="93"/>
      <c r="J15024" s="93"/>
      <c r="L15024" s="93"/>
      <c r="N15024" s="93"/>
      <c r="P15024" s="93"/>
    </row>
    <row r="15025" spans="2:16">
      <c r="B15025" s="93"/>
      <c r="C15025" s="93"/>
      <c r="D15025" s="93"/>
      <c r="F15025" s="93"/>
      <c r="H15025" s="93"/>
      <c r="J15025" s="93"/>
      <c r="L15025" s="93"/>
      <c r="N15025" s="93"/>
      <c r="P15025" s="93"/>
    </row>
    <row r="15026" spans="2:16">
      <c r="B15026" s="93"/>
      <c r="C15026" s="93"/>
      <c r="D15026" s="93"/>
      <c r="F15026" s="93"/>
      <c r="H15026" s="93"/>
      <c r="J15026" s="93"/>
      <c r="L15026" s="93"/>
      <c r="N15026" s="93"/>
      <c r="P15026" s="93"/>
    </row>
    <row r="15027" spans="2:16">
      <c r="B15027" s="93"/>
      <c r="C15027" s="93"/>
      <c r="D15027" s="93"/>
      <c r="F15027" s="93"/>
      <c r="H15027" s="93"/>
      <c r="J15027" s="93"/>
      <c r="L15027" s="93"/>
      <c r="N15027" s="93"/>
      <c r="P15027" s="93"/>
    </row>
    <row r="15028" spans="2:16">
      <c r="B15028" s="93"/>
      <c r="C15028" s="93"/>
      <c r="D15028" s="93"/>
      <c r="F15028" s="93"/>
      <c r="H15028" s="93"/>
      <c r="J15028" s="93"/>
      <c r="L15028" s="93"/>
      <c r="N15028" s="93"/>
      <c r="P15028" s="93"/>
    </row>
    <row r="15029" spans="2:16">
      <c r="B15029" s="93"/>
      <c r="C15029" s="93"/>
      <c r="D15029" s="93"/>
      <c r="F15029" s="93"/>
      <c r="H15029" s="93"/>
      <c r="J15029" s="93"/>
      <c r="L15029" s="93"/>
      <c r="N15029" s="93"/>
      <c r="P15029" s="93"/>
    </row>
    <row r="15030" spans="2:16">
      <c r="B15030" s="93"/>
      <c r="C15030" s="93"/>
      <c r="D15030" s="93"/>
      <c r="F15030" s="93"/>
      <c r="H15030" s="93"/>
      <c r="J15030" s="93"/>
      <c r="L15030" s="93"/>
      <c r="N15030" s="93"/>
      <c r="P15030" s="93"/>
    </row>
    <row r="15031" spans="2:16">
      <c r="B15031" s="93"/>
      <c r="C15031" s="93"/>
      <c r="D15031" s="93"/>
      <c r="F15031" s="93"/>
      <c r="H15031" s="93"/>
      <c r="J15031" s="93"/>
      <c r="L15031" s="93"/>
      <c r="N15031" s="93"/>
      <c r="P15031" s="93"/>
    </row>
    <row r="15032" spans="2:16">
      <c r="B15032" s="93"/>
      <c r="C15032" s="93"/>
      <c r="D15032" s="93"/>
      <c r="F15032" s="93"/>
      <c r="H15032" s="93"/>
      <c r="J15032" s="93"/>
      <c r="L15032" s="93"/>
      <c r="N15032" s="93"/>
      <c r="P15032" s="93"/>
    </row>
    <row r="15033" spans="2:16">
      <c r="B15033" s="93"/>
      <c r="C15033" s="93"/>
      <c r="D15033" s="93"/>
      <c r="F15033" s="93"/>
      <c r="H15033" s="93"/>
      <c r="J15033" s="93"/>
      <c r="L15033" s="93"/>
      <c r="N15033" s="93"/>
      <c r="P15033" s="93"/>
    </row>
    <row r="15034" spans="2:16">
      <c r="B15034" s="93"/>
      <c r="C15034" s="93"/>
      <c r="D15034" s="93"/>
      <c r="F15034" s="93"/>
      <c r="H15034" s="93"/>
      <c r="J15034" s="93"/>
      <c r="L15034" s="93"/>
      <c r="N15034" s="93"/>
      <c r="P15034" s="93"/>
    </row>
    <row r="15035" spans="2:16">
      <c r="B15035" s="93"/>
      <c r="C15035" s="93"/>
      <c r="D15035" s="93"/>
      <c r="F15035" s="93"/>
      <c r="H15035" s="93"/>
      <c r="J15035" s="93"/>
      <c r="L15035" s="93"/>
      <c r="N15035" s="93"/>
      <c r="P15035" s="93"/>
    </row>
    <row r="15036" spans="2:16">
      <c r="B15036" s="93"/>
      <c r="C15036" s="93"/>
      <c r="D15036" s="93"/>
      <c r="F15036" s="93"/>
      <c r="H15036" s="93"/>
      <c r="J15036" s="93"/>
      <c r="L15036" s="93"/>
      <c r="N15036" s="93"/>
      <c r="P15036" s="93"/>
    </row>
    <row r="15037" spans="2:16">
      <c r="B15037" s="93"/>
      <c r="C15037" s="93"/>
      <c r="D15037" s="93"/>
      <c r="F15037" s="93"/>
      <c r="H15037" s="93"/>
      <c r="J15037" s="93"/>
      <c r="L15037" s="93"/>
      <c r="N15037" s="93"/>
      <c r="P15037" s="93"/>
    </row>
    <row r="15038" spans="2:16">
      <c r="B15038" s="93"/>
      <c r="C15038" s="93"/>
      <c r="D15038" s="93"/>
      <c r="F15038" s="93"/>
      <c r="H15038" s="93"/>
      <c r="J15038" s="93"/>
      <c r="L15038" s="93"/>
      <c r="N15038" s="93"/>
      <c r="P15038" s="93"/>
    </row>
    <row r="15039" spans="2:16">
      <c r="B15039" s="93"/>
      <c r="C15039" s="93"/>
      <c r="D15039" s="93"/>
      <c r="F15039" s="93"/>
      <c r="H15039" s="93"/>
      <c r="J15039" s="93"/>
      <c r="L15039" s="93"/>
      <c r="N15039" s="93"/>
      <c r="P15039" s="93"/>
    </row>
    <row r="15040" spans="2:16">
      <c r="B15040" s="93"/>
      <c r="C15040" s="93"/>
      <c r="D15040" s="93"/>
      <c r="F15040" s="93"/>
      <c r="H15040" s="93"/>
      <c r="J15040" s="93"/>
      <c r="L15040" s="93"/>
      <c r="N15040" s="93"/>
      <c r="P15040" s="93"/>
    </row>
    <row r="15041" spans="2:16">
      <c r="B15041" s="93"/>
      <c r="C15041" s="93"/>
      <c r="D15041" s="93"/>
      <c r="F15041" s="93"/>
      <c r="H15041" s="93"/>
      <c r="J15041" s="93"/>
      <c r="L15041" s="93"/>
      <c r="N15041" s="93"/>
      <c r="P15041" s="93"/>
    </row>
    <row r="15042" spans="2:16">
      <c r="B15042" s="93"/>
      <c r="C15042" s="93"/>
      <c r="D15042" s="93"/>
      <c r="F15042" s="93"/>
      <c r="H15042" s="93"/>
      <c r="J15042" s="93"/>
      <c r="L15042" s="93"/>
      <c r="N15042" s="93"/>
      <c r="P15042" s="93"/>
    </row>
    <row r="15043" spans="2:16">
      <c r="B15043" s="93"/>
      <c r="C15043" s="93"/>
      <c r="D15043" s="93"/>
      <c r="F15043" s="93"/>
      <c r="H15043" s="93"/>
      <c r="J15043" s="93"/>
      <c r="L15043" s="93"/>
      <c r="N15043" s="93"/>
      <c r="P15043" s="93"/>
    </row>
    <row r="15044" spans="2:16">
      <c r="B15044" s="93"/>
      <c r="C15044" s="93"/>
      <c r="D15044" s="93"/>
      <c r="F15044" s="93"/>
      <c r="H15044" s="93"/>
      <c r="J15044" s="93"/>
      <c r="L15044" s="93"/>
      <c r="N15044" s="93"/>
      <c r="P15044" s="93"/>
    </row>
    <row r="15045" spans="2:16">
      <c r="B15045" s="93"/>
      <c r="C15045" s="93"/>
      <c r="D15045" s="93"/>
      <c r="F15045" s="93"/>
      <c r="H15045" s="93"/>
      <c r="J15045" s="93"/>
      <c r="L15045" s="93"/>
      <c r="N15045" s="93"/>
      <c r="P15045" s="93"/>
    </row>
    <row r="15046" spans="2:16">
      <c r="B15046" s="93"/>
      <c r="C15046" s="93"/>
      <c r="D15046" s="93"/>
      <c r="F15046" s="93"/>
      <c r="H15046" s="93"/>
      <c r="J15046" s="93"/>
      <c r="L15046" s="93"/>
      <c r="N15046" s="93"/>
      <c r="P15046" s="93"/>
    </row>
    <row r="15047" spans="2:16">
      <c r="B15047" s="93"/>
      <c r="C15047" s="93"/>
      <c r="D15047" s="93"/>
      <c r="F15047" s="93"/>
      <c r="H15047" s="93"/>
      <c r="J15047" s="93"/>
      <c r="L15047" s="93"/>
      <c r="N15047" s="93"/>
      <c r="P15047" s="93"/>
    </row>
    <row r="15048" spans="2:16">
      <c r="B15048" s="93"/>
      <c r="C15048" s="93"/>
      <c r="D15048" s="93"/>
      <c r="F15048" s="93"/>
      <c r="H15048" s="93"/>
      <c r="J15048" s="93"/>
      <c r="L15048" s="93"/>
      <c r="N15048" s="93"/>
      <c r="P15048" s="93"/>
    </row>
    <row r="15049" spans="2:16">
      <c r="B15049" s="93"/>
      <c r="C15049" s="93"/>
      <c r="D15049" s="93"/>
      <c r="F15049" s="93"/>
      <c r="H15049" s="93"/>
      <c r="J15049" s="93"/>
      <c r="L15049" s="93"/>
      <c r="N15049" s="93"/>
      <c r="P15049" s="93"/>
    </row>
    <row r="15050" spans="2:16">
      <c r="B15050" s="93"/>
      <c r="C15050" s="93"/>
      <c r="D15050" s="93"/>
      <c r="F15050" s="93"/>
      <c r="H15050" s="93"/>
      <c r="J15050" s="93"/>
      <c r="L15050" s="93"/>
      <c r="N15050" s="93"/>
      <c r="P15050" s="93"/>
    </row>
    <row r="15051" spans="2:16">
      <c r="B15051" s="93"/>
      <c r="C15051" s="93"/>
      <c r="D15051" s="93"/>
      <c r="F15051" s="93"/>
      <c r="H15051" s="93"/>
      <c r="J15051" s="93"/>
      <c r="L15051" s="93"/>
      <c r="N15051" s="93"/>
      <c r="P15051" s="93"/>
    </row>
    <row r="15052" spans="2:16">
      <c r="B15052" s="93"/>
      <c r="C15052" s="93"/>
      <c r="D15052" s="93"/>
      <c r="F15052" s="93"/>
      <c r="H15052" s="93"/>
      <c r="J15052" s="93"/>
      <c r="L15052" s="93"/>
      <c r="N15052" s="93"/>
      <c r="P15052" s="93"/>
    </row>
    <row r="15053" spans="2:16">
      <c r="B15053" s="93"/>
      <c r="C15053" s="93"/>
      <c r="D15053" s="93"/>
      <c r="F15053" s="93"/>
      <c r="H15053" s="93"/>
      <c r="J15053" s="93"/>
      <c r="L15053" s="93"/>
      <c r="N15053" s="93"/>
      <c r="P15053" s="93"/>
    </row>
    <row r="15054" spans="2:16">
      <c r="B15054" s="93"/>
      <c r="C15054" s="93"/>
      <c r="D15054" s="93"/>
      <c r="F15054" s="93"/>
      <c r="H15054" s="93"/>
      <c r="J15054" s="93"/>
      <c r="L15054" s="93"/>
      <c r="N15054" s="93"/>
      <c r="P15054" s="93"/>
    </row>
    <row r="15055" spans="2:16">
      <c r="B15055" s="93"/>
      <c r="C15055" s="93"/>
      <c r="D15055" s="93"/>
      <c r="F15055" s="93"/>
      <c r="H15055" s="93"/>
      <c r="J15055" s="93"/>
      <c r="L15055" s="93"/>
      <c r="N15055" s="93"/>
      <c r="P15055" s="93"/>
    </row>
    <row r="15056" spans="2:16">
      <c r="B15056" s="93"/>
      <c r="C15056" s="93"/>
      <c r="D15056" s="93"/>
      <c r="F15056" s="93"/>
      <c r="H15056" s="93"/>
      <c r="J15056" s="93"/>
      <c r="L15056" s="93"/>
      <c r="N15056" s="93"/>
      <c r="P15056" s="93"/>
    </row>
    <row r="15057" spans="2:16">
      <c r="B15057" s="93"/>
      <c r="C15057" s="93"/>
      <c r="D15057" s="93"/>
      <c r="F15057" s="93"/>
      <c r="H15057" s="93"/>
      <c r="J15057" s="93"/>
      <c r="L15057" s="93"/>
      <c r="N15057" s="93"/>
      <c r="P15057" s="93"/>
    </row>
    <row r="15058" spans="2:16">
      <c r="B15058" s="93"/>
      <c r="C15058" s="93"/>
      <c r="D15058" s="93"/>
      <c r="F15058" s="93"/>
      <c r="H15058" s="93"/>
      <c r="J15058" s="93"/>
      <c r="L15058" s="93"/>
      <c r="N15058" s="93"/>
      <c r="P15058" s="93"/>
    </row>
    <row r="15059" spans="2:16">
      <c r="B15059" s="93"/>
      <c r="C15059" s="93"/>
      <c r="D15059" s="93"/>
      <c r="F15059" s="93"/>
      <c r="H15059" s="93"/>
      <c r="J15059" s="93"/>
      <c r="L15059" s="93"/>
      <c r="N15059" s="93"/>
      <c r="P15059" s="93"/>
    </row>
    <row r="15060" spans="2:16">
      <c r="B15060" s="93"/>
      <c r="C15060" s="93"/>
      <c r="D15060" s="93"/>
      <c r="F15060" s="93"/>
      <c r="H15060" s="93"/>
      <c r="J15060" s="93"/>
      <c r="L15060" s="93"/>
      <c r="N15060" s="93"/>
      <c r="P15060" s="93"/>
    </row>
    <row r="15061" spans="2:16">
      <c r="B15061" s="93"/>
      <c r="C15061" s="93"/>
      <c r="D15061" s="93"/>
      <c r="F15061" s="93"/>
      <c r="H15061" s="93"/>
      <c r="J15061" s="93"/>
      <c r="L15061" s="93"/>
      <c r="N15061" s="93"/>
      <c r="P15061" s="93"/>
    </row>
    <row r="15062" spans="2:16">
      <c r="B15062" s="93"/>
      <c r="C15062" s="93"/>
      <c r="D15062" s="93"/>
      <c r="F15062" s="93"/>
      <c r="H15062" s="93"/>
      <c r="J15062" s="93"/>
      <c r="L15062" s="93"/>
      <c r="N15062" s="93"/>
      <c r="P15062" s="93"/>
    </row>
    <row r="15063" spans="2:16">
      <c r="B15063" s="93"/>
      <c r="C15063" s="93"/>
      <c r="D15063" s="93"/>
      <c r="F15063" s="93"/>
      <c r="H15063" s="93"/>
      <c r="J15063" s="93"/>
      <c r="L15063" s="93"/>
      <c r="N15063" s="93"/>
      <c r="P15063" s="93"/>
    </row>
    <row r="15064" spans="2:16">
      <c r="B15064" s="93"/>
      <c r="C15064" s="93"/>
      <c r="D15064" s="93"/>
      <c r="F15064" s="93"/>
      <c r="H15064" s="93"/>
      <c r="J15064" s="93"/>
      <c r="L15064" s="93"/>
      <c r="N15064" s="93"/>
      <c r="P15064" s="93"/>
    </row>
    <row r="15065" spans="2:16">
      <c r="B15065" s="93"/>
      <c r="C15065" s="93"/>
      <c r="D15065" s="93"/>
      <c r="F15065" s="93"/>
      <c r="H15065" s="93"/>
      <c r="J15065" s="93"/>
      <c r="L15065" s="93"/>
      <c r="N15065" s="93"/>
      <c r="P15065" s="93"/>
    </row>
    <row r="15066" spans="2:16">
      <c r="B15066" s="93"/>
      <c r="C15066" s="93"/>
      <c r="D15066" s="93"/>
      <c r="F15066" s="93"/>
      <c r="H15066" s="93"/>
      <c r="J15066" s="93"/>
      <c r="L15066" s="93"/>
      <c r="N15066" s="93"/>
      <c r="P15066" s="93"/>
    </row>
    <row r="15067" spans="2:16">
      <c r="B15067" s="93"/>
      <c r="C15067" s="93"/>
      <c r="D15067" s="93"/>
      <c r="F15067" s="93"/>
      <c r="H15067" s="93"/>
      <c r="J15067" s="93"/>
      <c r="L15067" s="93"/>
      <c r="N15067" s="93"/>
      <c r="P15067" s="93"/>
    </row>
    <row r="15068" spans="2:16">
      <c r="B15068" s="93"/>
      <c r="C15068" s="93"/>
      <c r="D15068" s="93"/>
      <c r="F15068" s="93"/>
      <c r="H15068" s="93"/>
      <c r="J15068" s="93"/>
      <c r="L15068" s="93"/>
      <c r="N15068" s="93"/>
      <c r="P15068" s="93"/>
    </row>
    <row r="15069" spans="2:16">
      <c r="B15069" s="93"/>
      <c r="C15069" s="93"/>
      <c r="D15069" s="93"/>
      <c r="F15069" s="93"/>
      <c r="H15069" s="93"/>
      <c r="J15069" s="93"/>
      <c r="L15069" s="93"/>
      <c r="N15069" s="93"/>
      <c r="P15069" s="93"/>
    </row>
    <row r="15070" spans="2:16">
      <c r="B15070" s="93"/>
      <c r="C15070" s="93"/>
      <c r="D15070" s="93"/>
      <c r="F15070" s="93"/>
      <c r="H15070" s="93"/>
      <c r="J15070" s="93"/>
      <c r="L15070" s="93"/>
      <c r="N15070" s="93"/>
      <c r="P15070" s="93"/>
    </row>
    <row r="15071" spans="2:16">
      <c r="B15071" s="93"/>
      <c r="C15071" s="93"/>
      <c r="D15071" s="93"/>
      <c r="F15071" s="93"/>
      <c r="H15071" s="93"/>
      <c r="J15071" s="93"/>
      <c r="L15071" s="93"/>
      <c r="N15071" s="93"/>
      <c r="P15071" s="93"/>
    </row>
    <row r="15072" spans="2:16">
      <c r="B15072" s="93"/>
      <c r="C15072" s="93"/>
      <c r="D15072" s="93"/>
      <c r="F15072" s="93"/>
      <c r="H15072" s="93"/>
      <c r="J15072" s="93"/>
      <c r="L15072" s="93"/>
      <c r="N15072" s="93"/>
      <c r="P15072" s="93"/>
    </row>
    <row r="15073" spans="2:16">
      <c r="B15073" s="93"/>
      <c r="C15073" s="93"/>
      <c r="D15073" s="93"/>
      <c r="F15073" s="93"/>
      <c r="H15073" s="93"/>
      <c r="J15073" s="93"/>
      <c r="L15073" s="93"/>
      <c r="N15073" s="93"/>
      <c r="P15073" s="93"/>
    </row>
    <row r="15074" spans="2:16">
      <c r="B15074" s="93"/>
      <c r="C15074" s="93"/>
      <c r="D15074" s="93"/>
      <c r="F15074" s="93"/>
      <c r="H15074" s="93"/>
      <c r="J15074" s="93"/>
      <c r="L15074" s="93"/>
      <c r="N15074" s="93"/>
      <c r="P15074" s="93"/>
    </row>
    <row r="15075" spans="2:16">
      <c r="B15075" s="93"/>
      <c r="C15075" s="93"/>
      <c r="D15075" s="93"/>
      <c r="F15075" s="93"/>
      <c r="H15075" s="93"/>
      <c r="J15075" s="93"/>
      <c r="L15075" s="93"/>
      <c r="N15075" s="93"/>
      <c r="P15075" s="93"/>
    </row>
    <row r="15076" spans="2:16">
      <c r="B15076" s="93"/>
      <c r="C15076" s="93"/>
      <c r="D15076" s="93"/>
      <c r="F15076" s="93"/>
      <c r="H15076" s="93"/>
      <c r="J15076" s="93"/>
      <c r="L15076" s="93"/>
      <c r="N15076" s="93"/>
      <c r="P15076" s="93"/>
    </row>
    <row r="15077" spans="2:16">
      <c r="B15077" s="93"/>
      <c r="C15077" s="93"/>
      <c r="D15077" s="93"/>
      <c r="F15077" s="93"/>
      <c r="H15077" s="93"/>
      <c r="J15077" s="93"/>
      <c r="L15077" s="93"/>
      <c r="N15077" s="93"/>
      <c r="P15077" s="93"/>
    </row>
    <row r="15078" spans="2:16">
      <c r="B15078" s="93"/>
      <c r="C15078" s="93"/>
      <c r="D15078" s="93"/>
      <c r="F15078" s="93"/>
      <c r="H15078" s="93"/>
      <c r="J15078" s="93"/>
      <c r="L15078" s="93"/>
      <c r="N15078" s="93"/>
      <c r="P15078" s="93"/>
    </row>
    <row r="15079" spans="2:16">
      <c r="B15079" s="93"/>
      <c r="C15079" s="93"/>
      <c r="D15079" s="93"/>
      <c r="F15079" s="93"/>
      <c r="H15079" s="93"/>
      <c r="J15079" s="93"/>
      <c r="L15079" s="93"/>
      <c r="N15079" s="93"/>
      <c r="P15079" s="93"/>
    </row>
    <row r="15080" spans="2:16">
      <c r="B15080" s="93"/>
      <c r="C15080" s="93"/>
      <c r="D15080" s="93"/>
      <c r="F15080" s="93"/>
      <c r="H15080" s="93"/>
      <c r="J15080" s="93"/>
      <c r="L15080" s="93"/>
      <c r="N15080" s="93"/>
      <c r="P15080" s="93"/>
    </row>
    <row r="15081" spans="2:16">
      <c r="B15081" s="93"/>
      <c r="C15081" s="93"/>
      <c r="D15081" s="93"/>
      <c r="F15081" s="93"/>
      <c r="H15081" s="93"/>
      <c r="J15081" s="93"/>
      <c r="L15081" s="93"/>
      <c r="N15081" s="93"/>
      <c r="P15081" s="93"/>
    </row>
    <row r="15082" spans="2:16">
      <c r="B15082" s="93"/>
      <c r="C15082" s="93"/>
      <c r="D15082" s="93"/>
      <c r="F15082" s="93"/>
      <c r="H15082" s="93"/>
      <c r="J15082" s="93"/>
      <c r="L15082" s="93"/>
      <c r="N15082" s="93"/>
      <c r="P15082" s="93"/>
    </row>
    <row r="15083" spans="2:16">
      <c r="B15083" s="93"/>
      <c r="C15083" s="93"/>
      <c r="D15083" s="93"/>
      <c r="F15083" s="93"/>
      <c r="H15083" s="93"/>
      <c r="J15083" s="93"/>
      <c r="L15083" s="93"/>
      <c r="N15083" s="93"/>
      <c r="P15083" s="93"/>
    </row>
    <row r="15084" spans="2:16">
      <c r="B15084" s="93"/>
      <c r="C15084" s="93"/>
      <c r="D15084" s="93"/>
      <c r="F15084" s="93"/>
      <c r="H15084" s="93"/>
      <c r="J15084" s="93"/>
      <c r="L15084" s="93"/>
      <c r="N15084" s="93"/>
      <c r="P15084" s="93"/>
    </row>
    <row r="15085" spans="2:16">
      <c r="B15085" s="93"/>
      <c r="C15085" s="93"/>
      <c r="D15085" s="93"/>
      <c r="F15085" s="93"/>
      <c r="H15085" s="93"/>
      <c r="J15085" s="93"/>
      <c r="L15085" s="93"/>
      <c r="N15085" s="93"/>
      <c r="P15085" s="93"/>
    </row>
    <row r="15086" spans="2:16">
      <c r="B15086" s="93"/>
      <c r="C15086" s="93"/>
      <c r="D15086" s="93"/>
      <c r="F15086" s="93"/>
      <c r="H15086" s="93"/>
      <c r="J15086" s="93"/>
      <c r="L15086" s="93"/>
      <c r="N15086" s="93"/>
      <c r="P15086" s="93"/>
    </row>
    <row r="15087" spans="2:16">
      <c r="B15087" s="93"/>
      <c r="C15087" s="93"/>
      <c r="D15087" s="93"/>
      <c r="F15087" s="93"/>
      <c r="H15087" s="93"/>
      <c r="J15087" s="93"/>
      <c r="L15087" s="93"/>
      <c r="N15087" s="93"/>
      <c r="P15087" s="93"/>
    </row>
    <row r="15088" spans="2:16">
      <c r="B15088" s="93"/>
      <c r="C15088" s="93"/>
      <c r="D15088" s="93"/>
      <c r="F15088" s="93"/>
      <c r="H15088" s="93"/>
      <c r="J15088" s="93"/>
      <c r="L15088" s="93"/>
      <c r="N15088" s="93"/>
      <c r="P15088" s="93"/>
    </row>
    <row r="15089" spans="2:16">
      <c r="B15089" s="93"/>
      <c r="C15089" s="93"/>
      <c r="D15089" s="93"/>
      <c r="F15089" s="93"/>
      <c r="H15089" s="93"/>
      <c r="J15089" s="93"/>
      <c r="L15089" s="93"/>
      <c r="N15089" s="93"/>
      <c r="P15089" s="93"/>
    </row>
    <row r="15090" spans="2:16">
      <c r="B15090" s="93"/>
      <c r="C15090" s="93"/>
      <c r="D15090" s="93"/>
      <c r="F15090" s="93"/>
      <c r="H15090" s="93"/>
      <c r="J15090" s="93"/>
      <c r="L15090" s="93"/>
      <c r="N15090" s="93"/>
      <c r="P15090" s="93"/>
    </row>
    <row r="15091" spans="2:16">
      <c r="B15091" s="93"/>
      <c r="C15091" s="93"/>
      <c r="D15091" s="93"/>
      <c r="F15091" s="93"/>
      <c r="H15091" s="93"/>
      <c r="J15091" s="93"/>
      <c r="L15091" s="93"/>
      <c r="N15091" s="93"/>
      <c r="P15091" s="93"/>
    </row>
    <row r="15092" spans="2:16">
      <c r="B15092" s="93"/>
      <c r="C15092" s="93"/>
      <c r="D15092" s="93"/>
      <c r="F15092" s="93"/>
      <c r="H15092" s="93"/>
      <c r="J15092" s="93"/>
      <c r="L15092" s="93"/>
      <c r="N15092" s="93"/>
      <c r="P15092" s="93"/>
    </row>
  </sheetData>
  <mergeCells count="9">
    <mergeCell ref="M7:N7"/>
    <mergeCell ref="O7:P7"/>
    <mergeCell ref="B2:P2"/>
    <mergeCell ref="M21:Q21"/>
    <mergeCell ref="M22:Q22"/>
    <mergeCell ref="E7:F7"/>
    <mergeCell ref="G7:H7"/>
    <mergeCell ref="I7:J7"/>
    <mergeCell ref="K7:L7"/>
  </mergeCells>
  <printOptions horizontalCentered="1"/>
  <pageMargins left="0" right="0" top="0.74803149606299213" bottom="0.74803149606299213" header="0.31496062992125984" footer="0.31496062992125984"/>
  <pageSetup paperSize="257" scale="50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PC-VII</dc:creator>
  <cp:keywords/>
  <dc:description/>
  <cp:lastModifiedBy>PC-VII</cp:lastModifiedBy>
  <cp:revision/>
  <dcterms:created xsi:type="dcterms:W3CDTF">2016-09-05T14:50:54Z</dcterms:created>
  <dcterms:modified xsi:type="dcterms:W3CDTF">2016-09-05T16:13:34Z</dcterms:modified>
  <cp:category/>
  <cp:contentStatus/>
</cp:coreProperties>
</file>