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ela\Desktop\"/>
    </mc:Choice>
  </mc:AlternateContent>
  <bookViews>
    <workbookView xWindow="0" yWindow="0" windowWidth="20490" windowHeight="766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1" i="1" l="1"/>
  <c r="F21" i="1" s="1"/>
  <c r="E22" i="1"/>
  <c r="F22" i="1" s="1"/>
  <c r="F26" i="1"/>
  <c r="E40" i="1"/>
  <c r="F40" i="1" s="1"/>
  <c r="F41" i="1" s="1"/>
  <c r="E37" i="1"/>
  <c r="F37" i="1" s="1"/>
  <c r="E36" i="1"/>
  <c r="F36" i="1" s="1"/>
  <c r="E35" i="1"/>
  <c r="F35" i="1" s="1"/>
  <c r="E34" i="1"/>
  <c r="F34" i="1" s="1"/>
  <c r="E33" i="1"/>
  <c r="F33" i="1" s="1"/>
  <c r="E29" i="1"/>
  <c r="F29" i="1" s="1"/>
  <c r="E28" i="1"/>
  <c r="F28" i="1" s="1"/>
  <c r="E25" i="1"/>
  <c r="F25" i="1" s="1"/>
  <c r="E20" i="1"/>
  <c r="F20" i="1" s="1"/>
  <c r="E19" i="1"/>
  <c r="F19" i="1" s="1"/>
  <c r="E18" i="1"/>
  <c r="F18" i="1" s="1"/>
  <c r="E17" i="1"/>
  <c r="F17" i="1" s="1"/>
  <c r="E14" i="1"/>
  <c r="F14" i="1" s="1"/>
  <c r="E13" i="1"/>
  <c r="F13" i="1" s="1"/>
  <c r="F15" i="1" s="1"/>
  <c r="E9" i="1"/>
  <c r="F9" i="1" s="1"/>
  <c r="E10" i="1"/>
  <c r="F10" i="1" s="1"/>
  <c r="E8" i="1"/>
  <c r="F8" i="1" s="1"/>
  <c r="F38" i="1" l="1"/>
  <c r="F23" i="1"/>
  <c r="F30" i="1"/>
  <c r="F11" i="1"/>
  <c r="F42" i="1" s="1"/>
</calcChain>
</file>

<file path=xl/sharedStrings.xml><?xml version="1.0" encoding="utf-8"?>
<sst xmlns="http://schemas.openxmlformats.org/spreadsheetml/2006/main" count="72" uniqueCount="57">
  <si>
    <t>Planilha de Orçamento GLOBAL</t>
  </si>
  <si>
    <t>Item/Descrição</t>
  </si>
  <si>
    <t>Qtd.</t>
  </si>
  <si>
    <t>Un</t>
  </si>
  <si>
    <t>Total</t>
  </si>
  <si>
    <t>1. DEMOLIÇÕES</t>
  </si>
  <si>
    <t>.1  DEMOLICAO DE COBERTURA COM TELHAS FIBROCIMENTO</t>
  </si>
  <si>
    <t>179,91</t>
  </si>
  <si>
    <t>M2</t>
  </si>
  <si>
    <t>.2  DEMOLICAO ESTRUTURA DE MADEIRA DE TELHADO</t>
  </si>
  <si>
    <t>90,00</t>
  </si>
  <si>
    <t>M2</t>
  </si>
  <si>
    <t>.3  RETIRADA DE APARELHOS SANITARIOS</t>
  </si>
  <si>
    <t>4,00</t>
  </si>
  <si>
    <t>UN</t>
  </si>
  <si>
    <t>Total de DEMOLIÇÕES</t>
  </si>
  <si>
    <t>2. PAVIMENTAÇÃO</t>
  </si>
  <si>
    <t>M3</t>
  </si>
  <si>
    <t>Total de PAVIMENTAÇÃO</t>
  </si>
  <si>
    <t>3. FORRO E COBERTURA</t>
  </si>
  <si>
    <t>.2  FORRO DE PVC</t>
  </si>
  <si>
    <t>.3  ACABAMENTO PRA FORRO DE PVC</t>
  </si>
  <si>
    <t>M</t>
  </si>
  <si>
    <t>.4  ESTRUTURA MADEIRA-TELHA FIBROCIM,ALUMINIO OU PLAST</t>
  </si>
  <si>
    <t>Total de FORRO E COBERTURA</t>
  </si>
  <si>
    <t>4. ABERTURAS</t>
  </si>
  <si>
    <t>.1  PORTA DE ABRIR-FERRO COM CHAPAS</t>
  </si>
  <si>
    <t>Total de ABERTURAS</t>
  </si>
  <si>
    <t>5. PINTURAS</t>
  </si>
  <si>
    <t>.1  SELADOR PARA PAREDES INTERNAS/EXTERNAS 1 DEMAO</t>
  </si>
  <si>
    <t>.2  PINTURA ACRILICA SOBRE REBOCO-2 DEMAOS</t>
  </si>
  <si>
    <t>Total de PINTURAS</t>
  </si>
  <si>
    <t>6. INSTALAÇÕES HIDROSSANITÁRIAS</t>
  </si>
  <si>
    <t>6. 1. APARELHOS</t>
  </si>
  <si>
    <t>.1  CAIXA DESCARGA PLASTICA SOBREPOR 12 L</t>
  </si>
  <si>
    <t>.3  BACIA SANITARIA SIFONADA DE LOUCA COM TAMPA</t>
  </si>
  <si>
    <t>.4  LAVATORIO DE LOUCA COM COLUNA</t>
  </si>
  <si>
    <t>.5  RECUPERAÇÃO DE INSTALAÇÃO HIDROSSANITÁRIA</t>
  </si>
  <si>
    <t>Total de INSTALAÇÕES HIDROSSANITÁRIAS</t>
  </si>
  <si>
    <t>7. INSTALAÇÕES ELÉTRICAS</t>
  </si>
  <si>
    <t>.1  RECUPERAÇÃO DE INSTALAÇÃO ELÉTRICA</t>
  </si>
  <si>
    <t>Total de INSTALAÇÕES ELÉTRICAS</t>
  </si>
  <si>
    <t>.1  ARGAMASSA TRAÇO 1:4 (CIMENTO E AREIA MÉDIA) PARA CONTRAPISO, PREPARO MECÂNI CO COM BETONEIRA 400 L. AF_06/2014</t>
  </si>
  <si>
    <t>.2  REVESTIMENTO CERÂMICO PARA PISO COM PLACAS TIPO GRÊS DE DIMENSÕES 45X45 CM APLICADA EM AMBIENTES DE ÁREA MAIOR QUE 10 M2. AF_06/2014</t>
  </si>
  <si>
    <t>.1  BARROTEAMENTO PARA FORRO, COM PECAS DE MADEIRA 2,5X10CM, ESPACADAS DE 50CM</t>
  </si>
  <si>
    <t>.2  BANCADA DE MÁRMORE BRANCO POLIDO PARA PIA DE COZINHA 1,50 X 0,60M - FORNEC IMENTO E INSTALAÇÃO. AF_12/2013</t>
  </si>
  <si>
    <t>BDI=</t>
  </si>
  <si>
    <t>TOTAL GERAL</t>
  </si>
  <si>
    <t>.5 TELHAMENTO COM TELHA DE FIBROCIMENTO ONDULADA, ESPESSURA 6MM, INCLUSO</t>
  </si>
  <si>
    <t>.6 CUMEEIRA UNIVERSAL PARA TELHA DE FIBROCIMENTO ONDULADA ESPESSURA 6 MM</t>
  </si>
  <si>
    <t>Valor Unit.S/BDI</t>
  </si>
  <si>
    <t>Valor Unit.C/BDI</t>
  </si>
  <si>
    <t>LOCAL: P.A. NOSSA SENHORA APARECIDA - ZONA RURAL</t>
  </si>
  <si>
    <t>OBRA: CENTRO COMUNITÁRIO NOSSA SENHORA APARECIDA</t>
  </si>
  <si>
    <t>Marcelo Vaz Leal</t>
  </si>
  <si>
    <t>Engº Civil - CREA 85578-D</t>
  </si>
  <si>
    <t>Data: Março/2018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</si>
</sst>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0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8"/>
      <name val="Arial Bold"/>
      <family val="2"/>
    </font>
    <font>
      <sz val="9"/>
      <name val="Arial"/>
      <family val="2"/>
    </font>
    <font>
      <b/>
      <sz val="9"/>
      <name val="Arial Bold"/>
    </font>
    <font>
      <sz val="9"/>
      <name val="Arial Bold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43" fontId="4" fillId="0" borderId="1" xfId="1" applyFont="1" applyBorder="1" applyAlignment="1">
      <alignment horizontal="right"/>
    </xf>
    <xf numFmtId="43" fontId="4" fillId="0" borderId="1" xfId="1" applyFont="1" applyBorder="1"/>
    <xf numFmtId="0" fontId="6" fillId="0" borderId="1" xfId="0" applyNumberFormat="1" applyFont="1" applyBorder="1" applyAlignment="1">
      <alignment horizontal="center"/>
    </xf>
    <xf numFmtId="43" fontId="6" fillId="0" borderId="1" xfId="1" applyFont="1" applyBorder="1"/>
    <xf numFmtId="43" fontId="6" fillId="0" borderId="1" xfId="1" applyFont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/>
    <xf numFmtId="43" fontId="4" fillId="0" borderId="1" xfId="0" applyNumberFormat="1" applyFont="1" applyBorder="1"/>
    <xf numFmtId="0" fontId="7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3381375</xdr:colOff>
      <xdr:row>0</xdr:row>
      <xdr:rowOff>57150</xdr:rowOff>
    </xdr:from>
    <xdr:to>
      <xdr:col>2</xdr:col>
      <xdr:colOff>19050</xdr:colOff>
      <xdr:row>0</xdr:row>
      <xdr:rowOff>733425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57150"/>
          <a:ext cx="126682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16" workbookViewId="0">
      <selection activeCell="G12" sqref="G12"/>
    </sheetView>
  </sheetViews>
  <sheetFormatPr defaultColWidth="41" defaultRowHeight="12.75"/>
  <cols>
    <col min="1" max="1" width="60.7109375" customWidth="1"/>
    <col min="2" max="2" width="8.7109375" customWidth="1"/>
    <col min="3" max="3" width="8.7109375" style="3" customWidth="1"/>
    <col min="4" max="6" width="13.7109375" customWidth="1"/>
  </cols>
  <sheetData>
    <row r="1" spans="1:6" ht="60" customHeight="1"/>
    <row r="2" spans="1:6" ht="16.5">
      <c r="A2" s="22" t="s">
        <v>0</v>
      </c>
      <c r="B2" s="22"/>
      <c r="C2" s="22"/>
      <c r="D2" s="22"/>
      <c r="E2" s="22"/>
      <c r="F2" s="22"/>
    </row>
    <row r="3" spans="1:6" ht="16.5">
      <c r="A3" s="2"/>
      <c r="B3" s="2"/>
      <c r="C3" s="2"/>
      <c r="D3" s="2"/>
      <c r="E3" s="2"/>
      <c r="F3" s="2"/>
    </row>
    <row r="4" spans="1:6">
      <c r="A4" s="1" t="s">
        <v>53</v>
      </c>
      <c r="B4" s="1"/>
      <c r="E4" s="5" t="s">
        <v>46</v>
      </c>
      <c r="F4" s="6">
        <v>0.27739999999999998</v>
      </c>
    </row>
    <row r="5" spans="1:6">
      <c r="A5" s="1" t="s">
        <v>52</v>
      </c>
      <c r="C5" s="4"/>
    </row>
    <row r="6" spans="1:6">
      <c r="A6" s="10" t="s">
        <v>1</v>
      </c>
      <c r="B6" s="10" t="s">
        <v>2</v>
      </c>
      <c r="C6" s="10" t="s">
        <v>3</v>
      </c>
      <c r="D6" s="10" t="s">
        <v>50</v>
      </c>
      <c r="E6" s="10" t="s">
        <v>51</v>
      </c>
      <c r="F6" s="10" t="s">
        <v>4</v>
      </c>
    </row>
    <row r="7" spans="1:6">
      <c r="A7" s="11" t="s">
        <v>5</v>
      </c>
      <c r="B7" s="7"/>
      <c r="C7" s="8"/>
      <c r="D7" s="7"/>
      <c r="E7" s="7"/>
      <c r="F7" s="7"/>
    </row>
    <row r="8" spans="1:6">
      <c r="A8" s="9" t="s">
        <v>6</v>
      </c>
      <c r="B8" s="12" t="s">
        <v>7</v>
      </c>
      <c r="C8" s="10" t="s">
        <v>8</v>
      </c>
      <c r="D8" s="12">
        <v>4.7126976671363705</v>
      </c>
      <c r="E8" s="13">
        <f>ROUND(D8*(1+$F$4),2)</f>
        <v>6.02</v>
      </c>
      <c r="F8" s="13">
        <f>ROUND(B8*E8,2)</f>
        <v>1083.06</v>
      </c>
    </row>
    <row r="9" spans="1:6">
      <c r="A9" s="9" t="s">
        <v>9</v>
      </c>
      <c r="B9" s="12" t="s">
        <v>10</v>
      </c>
      <c r="C9" s="10" t="s">
        <v>11</v>
      </c>
      <c r="D9" s="12">
        <v>8.3763895412556746</v>
      </c>
      <c r="E9" s="13">
        <f t="shared" ref="E9:E10" si="0">ROUND(D9*(1+$F$4),2)</f>
        <v>10.7</v>
      </c>
      <c r="F9" s="13">
        <f t="shared" ref="F9:F10" si="1">ROUND(B9*E9,2)</f>
        <v>963</v>
      </c>
    </row>
    <row r="10" spans="1:6">
      <c r="A10" s="9" t="s">
        <v>12</v>
      </c>
      <c r="B10" s="12" t="s">
        <v>13</v>
      </c>
      <c r="C10" s="10" t="s">
        <v>14</v>
      </c>
      <c r="D10" s="12">
        <v>27.69688429622671</v>
      </c>
      <c r="E10" s="13">
        <f t="shared" si="0"/>
        <v>35.380000000000003</v>
      </c>
      <c r="F10" s="13">
        <f t="shared" si="1"/>
        <v>141.52000000000001</v>
      </c>
    </row>
    <row r="11" spans="1:6">
      <c r="A11" s="14" t="s">
        <v>15</v>
      </c>
      <c r="B11" s="7"/>
      <c r="C11" s="8"/>
      <c r="D11" s="12"/>
      <c r="E11" s="15"/>
      <c r="F11" s="16">
        <f>SUM(F8:F10)</f>
        <v>2187.58</v>
      </c>
    </row>
    <row r="12" spans="1:6">
      <c r="A12" s="11" t="s">
        <v>16</v>
      </c>
      <c r="B12" s="7"/>
      <c r="C12" s="8"/>
      <c r="D12" s="12"/>
      <c r="E12" s="13"/>
      <c r="F12" s="13"/>
    </row>
    <row r="13" spans="1:6" ht="36">
      <c r="A13" s="17" t="s">
        <v>42</v>
      </c>
      <c r="B13" s="13">
        <v>5.72</v>
      </c>
      <c r="C13" s="10" t="s">
        <v>17</v>
      </c>
      <c r="D13" s="12">
        <v>415.02270236417718</v>
      </c>
      <c r="E13" s="13">
        <f t="shared" ref="E13:E14" si="2">ROUND(D13*(1+$F$4),2)</f>
        <v>530.15</v>
      </c>
      <c r="F13" s="13">
        <f t="shared" ref="F13:F14" si="3">ROUND(B13*E13,2)</f>
        <v>3032.46</v>
      </c>
    </row>
    <row r="14" spans="1:6" ht="36">
      <c r="A14" s="18" t="s">
        <v>43</v>
      </c>
      <c r="B14" s="13">
        <v>143.09</v>
      </c>
      <c r="C14" s="8" t="s">
        <v>8</v>
      </c>
      <c r="D14" s="12">
        <v>24.526381712854231</v>
      </c>
      <c r="E14" s="13">
        <f t="shared" si="2"/>
        <v>31.33</v>
      </c>
      <c r="F14" s="13">
        <f t="shared" si="3"/>
        <v>4483.01</v>
      </c>
    </row>
    <row r="15" spans="1:6">
      <c r="A15" s="14" t="s">
        <v>18</v>
      </c>
      <c r="B15" s="13"/>
      <c r="C15" s="14"/>
      <c r="D15" s="16"/>
      <c r="E15" s="13"/>
      <c r="F15" s="13">
        <f>SUM(F13:F14)</f>
        <v>7515.47</v>
      </c>
    </row>
    <row r="16" spans="1:6">
      <c r="A16" s="11" t="s">
        <v>19</v>
      </c>
      <c r="B16" s="13"/>
      <c r="C16" s="8"/>
      <c r="D16" s="12"/>
      <c r="E16" s="13"/>
      <c r="F16" s="13"/>
    </row>
    <row r="17" spans="1:6" ht="24">
      <c r="A17" s="18" t="s">
        <v>44</v>
      </c>
      <c r="B17" s="13">
        <v>143.09</v>
      </c>
      <c r="C17" s="10" t="s">
        <v>8</v>
      </c>
      <c r="D17" s="12">
        <v>36.589948332550492</v>
      </c>
      <c r="E17" s="13">
        <f t="shared" ref="E17:E22" si="4">ROUND(D17*(1+$F$4),2)</f>
        <v>46.74</v>
      </c>
      <c r="F17" s="13">
        <f t="shared" ref="F17:F20" si="5">ROUND(B17*E17,2)</f>
        <v>6688.03</v>
      </c>
    </row>
    <row r="18" spans="1:6">
      <c r="A18" s="18" t="s">
        <v>20</v>
      </c>
      <c r="B18" s="13">
        <v>143.09</v>
      </c>
      <c r="C18" s="10" t="s">
        <v>8</v>
      </c>
      <c r="D18" s="12">
        <v>38.821042743071864</v>
      </c>
      <c r="E18" s="13">
        <f t="shared" si="4"/>
        <v>49.59</v>
      </c>
      <c r="F18" s="13">
        <f t="shared" si="5"/>
        <v>7095.83</v>
      </c>
    </row>
    <row r="19" spans="1:6">
      <c r="A19" s="18" t="s">
        <v>21</v>
      </c>
      <c r="B19" s="13">
        <v>93.24</v>
      </c>
      <c r="C19" s="10" t="s">
        <v>22</v>
      </c>
      <c r="D19" s="12">
        <v>1.894473148583059</v>
      </c>
      <c r="E19" s="13">
        <f t="shared" si="4"/>
        <v>2.42</v>
      </c>
      <c r="F19" s="13">
        <f t="shared" si="5"/>
        <v>225.64</v>
      </c>
    </row>
    <row r="20" spans="1:6">
      <c r="A20" s="18" t="s">
        <v>23</v>
      </c>
      <c r="B20" s="13">
        <v>90</v>
      </c>
      <c r="C20" s="10" t="s">
        <v>8</v>
      </c>
      <c r="D20" s="12">
        <v>59.652418976045091</v>
      </c>
      <c r="E20" s="13">
        <f t="shared" si="4"/>
        <v>76.2</v>
      </c>
      <c r="F20" s="13">
        <f t="shared" si="5"/>
        <v>6858</v>
      </c>
    </row>
    <row r="21" spans="1:6" ht="24">
      <c r="A21" s="18" t="s">
        <v>48</v>
      </c>
      <c r="B21" s="13">
        <v>174.16</v>
      </c>
      <c r="C21" s="10" t="s">
        <v>8</v>
      </c>
      <c r="D21" s="12">
        <v>27.77</v>
      </c>
      <c r="E21" s="13">
        <f t="shared" si="4"/>
        <v>35.47</v>
      </c>
      <c r="F21" s="13">
        <f t="shared" ref="F21" si="6">ROUND(B21*E21,2)</f>
        <v>6177.46</v>
      </c>
    </row>
    <row r="22" spans="1:6" ht="24">
      <c r="A22" s="18" t="s">
        <v>49</v>
      </c>
      <c r="B22" s="13">
        <v>15.55</v>
      </c>
      <c r="C22" s="10" t="s">
        <v>22</v>
      </c>
      <c r="D22" s="12">
        <v>39.35</v>
      </c>
      <c r="E22" s="13">
        <f t="shared" si="4"/>
        <v>50.27</v>
      </c>
      <c r="F22" s="13">
        <f t="shared" ref="F22" si="7">ROUND(B22*E22,2)</f>
        <v>781.7</v>
      </c>
    </row>
    <row r="23" spans="1:6">
      <c r="A23" s="14" t="s">
        <v>24</v>
      </c>
      <c r="B23" s="13"/>
      <c r="C23" s="14"/>
      <c r="D23" s="16"/>
      <c r="E23" s="15"/>
      <c r="F23" s="13">
        <f>SUM(F17:F22)</f>
        <v>27826.66</v>
      </c>
    </row>
    <row r="24" spans="1:6">
      <c r="A24" s="11" t="s">
        <v>25</v>
      </c>
      <c r="B24" s="13"/>
      <c r="C24" s="8"/>
      <c r="D24" s="12"/>
      <c r="E24" s="13"/>
      <c r="F24" s="13"/>
    </row>
    <row r="25" spans="1:6">
      <c r="A25" s="9" t="s">
        <v>26</v>
      </c>
      <c r="B25" s="13">
        <v>5.88</v>
      </c>
      <c r="C25" s="10" t="s">
        <v>8</v>
      </c>
      <c r="D25" s="12">
        <v>565.89165492406448</v>
      </c>
      <c r="E25" s="13">
        <f t="shared" ref="E25" si="8">ROUND(D25*(1+$F$4),2)</f>
        <v>722.87</v>
      </c>
      <c r="F25" s="13">
        <f t="shared" ref="F25" si="9">ROUND(B25*E25,2)</f>
        <v>4250.4799999999996</v>
      </c>
    </row>
    <row r="26" spans="1:6">
      <c r="A26" s="14" t="s">
        <v>27</v>
      </c>
      <c r="B26" s="13"/>
      <c r="C26" s="14"/>
      <c r="D26" s="16"/>
      <c r="E26" s="15"/>
      <c r="F26" s="13">
        <f>SUM(F25)</f>
        <v>4250.4799999999996</v>
      </c>
    </row>
    <row r="27" spans="1:6">
      <c r="A27" s="11" t="s">
        <v>28</v>
      </c>
      <c r="B27" s="13"/>
      <c r="C27" s="8"/>
      <c r="D27" s="12"/>
      <c r="E27" s="13"/>
      <c r="F27" s="13"/>
    </row>
    <row r="28" spans="1:6">
      <c r="A28" s="9" t="s">
        <v>29</v>
      </c>
      <c r="B28" s="13">
        <v>145.04</v>
      </c>
      <c r="C28" s="10" t="s">
        <v>8</v>
      </c>
      <c r="D28" s="12">
        <v>6.8733364646939084</v>
      </c>
      <c r="E28" s="13">
        <f t="shared" ref="E28:E29" si="10">ROUND(D28*(1+$F$4),2)</f>
        <v>8.7799999999999994</v>
      </c>
      <c r="F28" s="13">
        <f t="shared" ref="F28:F29" si="11">ROUND(B28*E28,2)</f>
        <v>1273.45</v>
      </c>
    </row>
    <row r="29" spans="1:6">
      <c r="A29" s="9" t="s">
        <v>30</v>
      </c>
      <c r="B29" s="13">
        <v>145.04</v>
      </c>
      <c r="C29" s="10" t="s">
        <v>8</v>
      </c>
      <c r="D29" s="12">
        <v>15.680288085173007</v>
      </c>
      <c r="E29" s="13">
        <f t="shared" si="10"/>
        <v>20.03</v>
      </c>
      <c r="F29" s="13">
        <f t="shared" si="11"/>
        <v>2905.15</v>
      </c>
    </row>
    <row r="30" spans="1:6">
      <c r="A30" s="14" t="s">
        <v>31</v>
      </c>
      <c r="B30" s="13"/>
      <c r="C30" s="14"/>
      <c r="D30" s="16"/>
      <c r="E30" s="15"/>
      <c r="F30" s="13">
        <f>SUM(F28:F29)</f>
        <v>4178.6000000000004</v>
      </c>
    </row>
    <row r="31" spans="1:6">
      <c r="A31" s="11" t="s">
        <v>32</v>
      </c>
      <c r="B31" s="13"/>
      <c r="C31" s="8"/>
      <c r="D31" s="12"/>
      <c r="E31" s="13"/>
      <c r="F31" s="13"/>
    </row>
    <row r="32" spans="1:6">
      <c r="A32" s="19" t="s">
        <v>33</v>
      </c>
      <c r="B32" s="13"/>
      <c r="C32" s="8"/>
      <c r="D32" s="12"/>
      <c r="E32" s="13"/>
      <c r="F32" s="13"/>
    </row>
    <row r="33" spans="1:6">
      <c r="A33" s="9" t="s">
        <v>34</v>
      </c>
      <c r="B33" s="13">
        <v>2</v>
      </c>
      <c r="C33" s="10" t="s">
        <v>14</v>
      </c>
      <c r="D33" s="12">
        <v>115.85251291686238</v>
      </c>
      <c r="E33" s="13">
        <f t="shared" ref="E33:E37" si="12">ROUND(D33*(1+$F$4),2)</f>
        <v>147.99</v>
      </c>
      <c r="F33" s="13">
        <f t="shared" ref="F33:F37" si="13">ROUND(B33*E33,2)</f>
        <v>295.98</v>
      </c>
    </row>
    <row r="34" spans="1:6">
      <c r="A34" s="9" t="s">
        <v>45</v>
      </c>
      <c r="B34" s="13">
        <v>1</v>
      </c>
      <c r="C34" s="10" t="s">
        <v>14</v>
      </c>
      <c r="D34" s="12">
        <v>562.40801628307497</v>
      </c>
      <c r="E34" s="13">
        <f t="shared" si="12"/>
        <v>718.42</v>
      </c>
      <c r="F34" s="13">
        <f t="shared" si="13"/>
        <v>718.42</v>
      </c>
    </row>
    <row r="35" spans="1:6">
      <c r="A35" s="9" t="s">
        <v>35</v>
      </c>
      <c r="B35" s="13">
        <v>2</v>
      </c>
      <c r="C35" s="10" t="s">
        <v>14</v>
      </c>
      <c r="D35" s="12">
        <v>365.50806325348361</v>
      </c>
      <c r="E35" s="13">
        <f t="shared" si="12"/>
        <v>466.9</v>
      </c>
      <c r="F35" s="13">
        <f t="shared" si="13"/>
        <v>933.8</v>
      </c>
    </row>
    <row r="36" spans="1:6">
      <c r="A36" s="9" t="s">
        <v>36</v>
      </c>
      <c r="B36" s="13">
        <v>2</v>
      </c>
      <c r="C36" s="10" t="s">
        <v>14</v>
      </c>
      <c r="D36" s="12">
        <v>820.44778456239226</v>
      </c>
      <c r="E36" s="13">
        <f t="shared" si="12"/>
        <v>1048.04</v>
      </c>
      <c r="F36" s="13">
        <f t="shared" si="13"/>
        <v>2096.08</v>
      </c>
    </row>
    <row r="37" spans="1:6">
      <c r="A37" s="9" t="s">
        <v>37</v>
      </c>
      <c r="B37" s="13">
        <v>1</v>
      </c>
      <c r="C37" s="10" t="s">
        <v>22</v>
      </c>
      <c r="D37" s="12">
        <v>1000</v>
      </c>
      <c r="E37" s="13">
        <f t="shared" si="12"/>
        <v>1277.4000000000001</v>
      </c>
      <c r="F37" s="13">
        <f t="shared" si="13"/>
        <v>1277.4000000000001</v>
      </c>
    </row>
    <row r="38" spans="1:6">
      <c r="A38" s="14" t="s">
        <v>38</v>
      </c>
      <c r="B38" s="13"/>
      <c r="C38" s="14"/>
      <c r="D38" s="16"/>
      <c r="E38" s="15"/>
      <c r="F38" s="13">
        <f>SUM(F33:F37)</f>
        <v>5321.68</v>
      </c>
    </row>
    <row r="39" spans="1:6">
      <c r="A39" s="11" t="s">
        <v>39</v>
      </c>
      <c r="B39" s="13"/>
      <c r="C39" s="8"/>
      <c r="D39" s="12"/>
      <c r="E39" s="13"/>
      <c r="F39" s="13"/>
    </row>
    <row r="40" spans="1:6">
      <c r="A40" s="9" t="s">
        <v>40</v>
      </c>
      <c r="B40" s="13">
        <v>1</v>
      </c>
      <c r="C40" s="10" t="s">
        <v>22</v>
      </c>
      <c r="D40" s="12">
        <v>2500</v>
      </c>
      <c r="E40" s="13">
        <f t="shared" ref="E40" si="14">ROUND(D40*(1+$F$4),2)</f>
        <v>3193.5</v>
      </c>
      <c r="F40" s="13">
        <f t="shared" ref="F40" si="15">ROUND(B40*E40,2)</f>
        <v>3193.5</v>
      </c>
    </row>
    <row r="41" spans="1:6">
      <c r="A41" s="14" t="s">
        <v>41</v>
      </c>
      <c r="B41" s="7"/>
      <c r="C41" s="14"/>
      <c r="D41" s="19"/>
      <c r="E41" s="19"/>
      <c r="F41" s="20">
        <f>SUM(F40)</f>
        <v>3193.5</v>
      </c>
    </row>
    <row r="42" spans="1:6">
      <c r="A42" s="23" t="s">
        <v>47</v>
      </c>
      <c r="B42" s="23"/>
      <c r="C42" s="23"/>
      <c r="D42" s="23"/>
      <c r="E42" s="23"/>
      <c r="F42" s="20">
        <f>F11+F15+F23+F26+F30+F38+F41</f>
        <v>54473.97</v>
      </c>
    </row>
    <row r="45" spans="1:6" ht="15">
      <c r="A45" t="s">
        <v>56</v>
      </c>
      <c r="D45" s="21" t="s">
        <v>54</v>
      </c>
    </row>
    <row r="46" spans="1:6" ht="15">
      <c r="D46" s="21" t="s">
        <v>55</v>
      </c>
    </row>
  </sheetData>
  <mergeCells count="2">
    <mergeCell ref="A2:F2"/>
    <mergeCell ref="A42:E42"/>
  </mergeCells>
  <pageMargins left="0.70866141732283472" right="0.70866141732283472" top="0.74803149606299213" bottom="0.74803149606299213" header="0.31496062992125984" footer="0.31496062992125984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Pamela</cp:lastModifiedBy>
  <cp:lastPrinted>2018-04-09T11:17:04Z</cp:lastPrinted>
  <dcterms:created xsi:type="dcterms:W3CDTF">2018-04-06T12:31:30Z</dcterms:created>
  <dcterms:modified xsi:type="dcterms:W3CDTF">2018-04-10T16:22:31Z</dcterms:modified>
</cp:coreProperties>
</file>